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0A85B8CC-6BE4-4EB2-8C8B-D6CE4CFBC10B}" xr6:coauthVersionLast="45" xr6:coauthVersionMax="45" xr10:uidLastSave="{00000000-0000-0000-0000-000000000000}"/>
  <bookViews>
    <workbookView xWindow="2140" yWindow="230" windowWidth="25580" windowHeight="15980" xr2:uid="{6D2BF499-7959-4DE7-9C56-1882BF8C2F37}"/>
  </bookViews>
  <sheets>
    <sheet name="Change" sheetId="1" r:id="rId1"/>
    <sheet name="Change_Persistenc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3" l="1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D53" i="1"/>
  <c r="H53" i="1" s="1"/>
  <c r="D54" i="1"/>
  <c r="H54" i="1" s="1"/>
  <c r="D55" i="1"/>
  <c r="D56" i="1"/>
  <c r="H56" i="1" s="1"/>
  <c r="D57" i="1"/>
  <c r="H57" i="1" s="1"/>
  <c r="D52" i="1"/>
  <c r="C53" i="1"/>
  <c r="C54" i="1"/>
  <c r="G54" i="1" s="1"/>
  <c r="J54" i="1" s="1"/>
  <c r="C55" i="1"/>
  <c r="C56" i="1"/>
  <c r="C57" i="1"/>
  <c r="C52" i="1"/>
  <c r="G52" i="1" s="1"/>
  <c r="B53" i="1"/>
  <c r="F53" i="1" s="1"/>
  <c r="B54" i="1"/>
  <c r="F54" i="1" s="1"/>
  <c r="B55" i="1"/>
  <c r="F55" i="1" s="1"/>
  <c r="B56" i="1"/>
  <c r="F56" i="1" s="1"/>
  <c r="B57" i="1"/>
  <c r="F57" i="1" s="1"/>
  <c r="B52" i="1"/>
  <c r="A52" i="1"/>
  <c r="A53" i="1"/>
  <c r="A54" i="1"/>
  <c r="A55" i="1"/>
  <c r="A56" i="1"/>
  <c r="A57" i="1"/>
  <c r="F30" i="1"/>
  <c r="D47" i="1"/>
  <c r="C47" i="1"/>
  <c r="B47" i="1"/>
  <c r="F47" i="1" s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D36" i="1"/>
  <c r="C36" i="1"/>
  <c r="B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D25" i="1"/>
  <c r="C25" i="1"/>
  <c r="B25" i="1"/>
  <c r="F25" i="1" s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D14" i="1"/>
  <c r="C14" i="1"/>
  <c r="G14" i="1" s="1"/>
  <c r="B14" i="1"/>
  <c r="F14" i="1" s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J9" i="1" l="1"/>
  <c r="J13" i="1"/>
  <c r="J21" i="1"/>
  <c r="L33" i="1"/>
  <c r="K33" i="1"/>
  <c r="L41" i="1"/>
  <c r="K41" i="1"/>
  <c r="L45" i="1"/>
  <c r="K45" i="1"/>
  <c r="L23" i="1"/>
  <c r="K23" i="1"/>
  <c r="J44" i="1"/>
  <c r="J30" i="1"/>
  <c r="J42" i="1"/>
  <c r="J14" i="1"/>
  <c r="L30" i="1"/>
  <c r="K30" i="1"/>
  <c r="L42" i="1"/>
  <c r="K42" i="1"/>
  <c r="K10" i="1"/>
  <c r="L10" i="1"/>
  <c r="L22" i="1"/>
  <c r="K22" i="1"/>
  <c r="L56" i="1"/>
  <c r="J31" i="1"/>
  <c r="J35" i="1"/>
  <c r="J43" i="1"/>
  <c r="J32" i="1"/>
  <c r="K9" i="1"/>
  <c r="L9" i="1"/>
  <c r="L13" i="1"/>
  <c r="K13" i="1"/>
  <c r="K21" i="1"/>
  <c r="L21" i="1"/>
  <c r="J34" i="1"/>
  <c r="J46" i="1"/>
  <c r="J10" i="1"/>
  <c r="J22" i="1"/>
  <c r="K34" i="1"/>
  <c r="L34" i="1"/>
  <c r="L46" i="1"/>
  <c r="K46" i="1"/>
  <c r="L57" i="1"/>
  <c r="K57" i="1"/>
  <c r="J11" i="1"/>
  <c r="J19" i="1"/>
  <c r="J23" i="1"/>
  <c r="K31" i="1"/>
  <c r="L31" i="1"/>
  <c r="L35" i="1"/>
  <c r="K35" i="1"/>
  <c r="K43" i="1"/>
  <c r="L43" i="1"/>
  <c r="K54" i="1"/>
  <c r="L54" i="1"/>
  <c r="K11" i="1"/>
  <c r="L11" i="1"/>
  <c r="L19" i="1"/>
  <c r="K19" i="1"/>
  <c r="L53" i="1"/>
  <c r="K53" i="1"/>
  <c r="J52" i="1"/>
  <c r="J8" i="1"/>
  <c r="J12" i="1"/>
  <c r="J20" i="1"/>
  <c r="J24" i="1"/>
  <c r="L32" i="1"/>
  <c r="K32" i="1"/>
  <c r="L44" i="1"/>
  <c r="K44" i="1"/>
  <c r="L8" i="1"/>
  <c r="K8" i="1"/>
  <c r="K12" i="1"/>
  <c r="L12" i="1"/>
  <c r="L20" i="1"/>
  <c r="K20" i="1"/>
  <c r="L24" i="1"/>
  <c r="K24" i="1"/>
  <c r="J33" i="1"/>
  <c r="J41" i="1"/>
  <c r="J45" i="1"/>
  <c r="H55" i="1"/>
  <c r="D58" i="1"/>
  <c r="H58" i="1" s="1"/>
  <c r="H52" i="1"/>
  <c r="H25" i="1"/>
  <c r="C58" i="1"/>
  <c r="G56" i="1"/>
  <c r="J56" i="1" s="1"/>
  <c r="G47" i="1"/>
  <c r="J47" i="1" s="1"/>
  <c r="H47" i="1"/>
  <c r="B58" i="1"/>
  <c r="F58" i="1" s="1"/>
  <c r="G55" i="1"/>
  <c r="J55" i="1" s="1"/>
  <c r="H14" i="1"/>
  <c r="G25" i="1"/>
  <c r="J25" i="1" s="1"/>
  <c r="F52" i="1"/>
  <c r="G57" i="1"/>
  <c r="J57" i="1" s="1"/>
  <c r="G53" i="1"/>
  <c r="J53" i="1" s="1"/>
  <c r="I7" i="3"/>
  <c r="L52" i="1" l="1"/>
  <c r="K52" i="1"/>
  <c r="L58" i="1"/>
  <c r="L55" i="1"/>
  <c r="K55" i="1"/>
  <c r="K25" i="1"/>
  <c r="L25" i="1"/>
  <c r="K56" i="1"/>
  <c r="L14" i="1"/>
  <c r="K14" i="1"/>
  <c r="L47" i="1"/>
  <c r="K47" i="1"/>
  <c r="G58" i="1"/>
  <c r="J58" i="1" s="1"/>
  <c r="K58" i="1" l="1"/>
</calcChain>
</file>

<file path=xl/sharedStrings.xml><?xml version="1.0" encoding="utf-8"?>
<sst xmlns="http://schemas.openxmlformats.org/spreadsheetml/2006/main" count="156" uniqueCount="57">
  <si>
    <t>Province Name</t>
  </si>
  <si>
    <t>Koh Kong</t>
  </si>
  <si>
    <t xml:space="preserve">Krong Preah Sihanouk                                                            </t>
  </si>
  <si>
    <t xml:space="preserve">Pursat </t>
  </si>
  <si>
    <t>Takeo</t>
  </si>
  <si>
    <t>Mangrove Persistence</t>
  </si>
  <si>
    <t>Mangrove -&gt; Pond</t>
  </si>
  <si>
    <t>Mangrove -&gt; Other</t>
  </si>
  <si>
    <t>Mangrove -&gt; Water</t>
  </si>
  <si>
    <t>Pond Persistence</t>
  </si>
  <si>
    <t>Pond -&gt; Mangrove</t>
  </si>
  <si>
    <t>Pond -&gt; Other</t>
  </si>
  <si>
    <t>Pond -&gt; Water</t>
  </si>
  <si>
    <t>Other -&gt; Pond</t>
  </si>
  <si>
    <t>Wetland</t>
  </si>
  <si>
    <t>Wetland -&gt; Pond</t>
  </si>
  <si>
    <t>Wetland -&gt; Other</t>
  </si>
  <si>
    <t>Water</t>
  </si>
  <si>
    <t>Water -&gt; Mangrove</t>
  </si>
  <si>
    <t>Water -&gt; Pond</t>
  </si>
  <si>
    <t>Kep</t>
  </si>
  <si>
    <t>Kampot</t>
  </si>
  <si>
    <t>Mangrove</t>
  </si>
  <si>
    <t>Cells</t>
  </si>
  <si>
    <t>Sq. Km.</t>
  </si>
  <si>
    <t>Mangrove 99-14</t>
  </si>
  <si>
    <t>Mangrove 14-18</t>
  </si>
  <si>
    <t>Total</t>
  </si>
  <si>
    <t>Wetland 99-14</t>
  </si>
  <si>
    <t>Wetland 14-18</t>
  </si>
  <si>
    <t>Pond 99-14</t>
  </si>
  <si>
    <t>Pond 14-18</t>
  </si>
  <si>
    <t>Water 99-14</t>
  </si>
  <si>
    <t>Water 14-18</t>
  </si>
  <si>
    <t>Other</t>
  </si>
  <si>
    <t>Other 99-14</t>
  </si>
  <si>
    <t>Other 14-18</t>
  </si>
  <si>
    <t>Missing</t>
  </si>
  <si>
    <t>Province</t>
  </si>
  <si>
    <t>Legend Caption</t>
  </si>
  <si>
    <t>Legend Code</t>
  </si>
  <si>
    <t>1999-2014</t>
  </si>
  <si>
    <t>1999-2018</t>
  </si>
  <si>
    <t>2014-2018</t>
  </si>
  <si>
    <t>Change (sq km)</t>
  </si>
  <si>
    <t>Mangrove 99-18</t>
  </si>
  <si>
    <t>Wetland 99-18</t>
  </si>
  <si>
    <t>Pond 99-18</t>
  </si>
  <si>
    <t>Water 99-18</t>
  </si>
  <si>
    <t>Other 99-18</t>
  </si>
  <si>
    <t>1999-2014 / 1999-2018 / 2014-2018</t>
  </si>
  <si>
    <t>Land Cover Change/Persistence Analysis (km^2) - Cambodia</t>
  </si>
  <si>
    <t>Land Cover Change Analysis - Cambodia (1999 2014 2018)</t>
  </si>
  <si>
    <t>Coastal Wetland</t>
  </si>
  <si>
    <t>Pond Aquaculture</t>
  </si>
  <si>
    <t>Other/ Missing Land Cover</t>
  </si>
  <si>
    <t>Cambodia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</si>
</sst>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0" fillId="0" borderId="0" xfId="0" applyAlignment="1">
      <alignment horizontal="right" wrapText="1" indent="1"/>
    </xf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10" fontId="0" fillId="0" borderId="0" xfId="1" applyNumberFormat="1" applyFont="1"/>
    <xf numFmtId="0" fontId="4" fillId="0" borderId="0" xfId="2" applyFont="1"/>
    <xf numFmtId="0" fontId="5" fillId="0" borderId="0" xfId="0" applyFont="1"/>
    <xf numFmtId="0" fontId="1" fillId="0" borderId="0" xfId="0" applyFont="1" applyAlignment="1">
      <alignment horizontal="left"/>
    </xf>
    <xf numFmtId="2" fontId="0" fillId="0" borderId="0" xfId="1" applyNumberFormat="1" applyFont="1"/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1" applyNumberFormat="1" applyFont="1" applyBorder="1"/>
    <xf numFmtId="0" fontId="6" fillId="0" borderId="0" xfId="0" applyFont="1"/>
  </cellXfs>
  <cellStyles count="3">
    <cellStyle name="Normal" xfId="0" builtinId="0"/>
    <cellStyle name="Normal_Change" xfId="2" xr:uid="{BF0335A3-9902-444E-983B-F6197A720E6D}"/>
    <cellStyle name="Percent" xfId="1" builtinId="5"/>
  </cellStyles>
  <dxfs count="9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189E-4A9E-451D-A3C7-7E7D74922294}">
  <dimension ref="A1:M87"/>
  <sheetViews>
    <sheetView tabSelected="1" zoomScaleNormal="100" workbookViewId="0">
      <selection activeCell="A4" sqref="A4"/>
    </sheetView>
  </sheetViews>
  <sheetFormatPr defaultRowHeight="14.5" x14ac:dyDescent="0.35"/>
  <cols>
    <col min="1" max="1" width="25.6328125" customWidth="1"/>
    <col min="2" max="2" width="13" hidden="1" customWidth="1"/>
    <col min="3" max="3" width="13.6328125" hidden="1" customWidth="1"/>
    <col min="4" max="4" width="12" hidden="1" customWidth="1"/>
    <col min="5" max="5" width="7.6328125" hidden="1" customWidth="1"/>
    <col min="6" max="6" width="12.81640625" customWidth="1"/>
    <col min="7" max="7" width="15" customWidth="1"/>
    <col min="8" max="8" width="12.26953125" customWidth="1"/>
    <col min="9" max="9" width="2" hidden="1" customWidth="1"/>
    <col min="10" max="10" width="16" style="3" customWidth="1"/>
    <col min="11" max="11" width="17.26953125" style="3" customWidth="1"/>
    <col min="12" max="12" width="17.7265625" style="3" customWidth="1"/>
    <col min="13" max="13" width="20.7265625" customWidth="1"/>
  </cols>
  <sheetData>
    <row r="1" spans="1:13" ht="18.5" x14ac:dyDescent="0.45">
      <c r="A1" s="7" t="s">
        <v>52</v>
      </c>
    </row>
    <row r="3" spans="1:13" x14ac:dyDescent="0.35">
      <c r="A3" s="1"/>
      <c r="F3" s="3"/>
      <c r="G3" s="3"/>
      <c r="H3" s="3"/>
      <c r="I3" s="3"/>
      <c r="L3" s="9"/>
      <c r="M3" s="5"/>
    </row>
    <row r="4" spans="1:13" x14ac:dyDescent="0.35">
      <c r="A4" s="1"/>
      <c r="F4" s="3"/>
      <c r="G4" s="3"/>
      <c r="H4" s="3"/>
      <c r="I4" s="3"/>
      <c r="L4" s="9"/>
      <c r="M4" s="5"/>
    </row>
    <row r="5" spans="1:13" x14ac:dyDescent="0.35">
      <c r="L5" s="9"/>
      <c r="M5" s="5"/>
    </row>
    <row r="6" spans="1:13" x14ac:dyDescent="0.35">
      <c r="A6" s="2" t="s">
        <v>22</v>
      </c>
      <c r="B6" s="2" t="s">
        <v>23</v>
      </c>
      <c r="C6" s="2"/>
      <c r="D6" s="2"/>
      <c r="E6" s="2"/>
      <c r="F6" s="2" t="s">
        <v>24</v>
      </c>
      <c r="G6" s="2"/>
      <c r="H6" s="2"/>
      <c r="I6" s="2"/>
      <c r="J6" s="10" t="s">
        <v>44</v>
      </c>
      <c r="K6" s="10"/>
      <c r="L6" s="9"/>
      <c r="M6" s="5"/>
    </row>
    <row r="7" spans="1:13" x14ac:dyDescent="0.35">
      <c r="A7" s="2" t="s">
        <v>0</v>
      </c>
      <c r="B7" s="2">
        <v>1999</v>
      </c>
      <c r="C7" s="2">
        <v>2014</v>
      </c>
      <c r="D7" s="2">
        <v>2018</v>
      </c>
      <c r="E7" s="2"/>
      <c r="F7" s="2">
        <v>1999</v>
      </c>
      <c r="G7" s="2">
        <v>2014</v>
      </c>
      <c r="H7" s="2">
        <v>2018</v>
      </c>
      <c r="I7" s="2"/>
      <c r="J7" s="11" t="s">
        <v>25</v>
      </c>
      <c r="K7" s="11" t="s">
        <v>26</v>
      </c>
      <c r="L7" s="11" t="s">
        <v>45</v>
      </c>
      <c r="M7" s="5"/>
    </row>
    <row r="8" spans="1:13" x14ac:dyDescent="0.35">
      <c r="A8" s="2" t="s">
        <v>21</v>
      </c>
      <c r="B8">
        <v>61189</v>
      </c>
      <c r="C8">
        <v>61814</v>
      </c>
      <c r="D8">
        <v>61846</v>
      </c>
      <c r="F8" s="3">
        <f>B8*0.000225</f>
        <v>13.767524999999999</v>
      </c>
      <c r="G8" s="3">
        <f>C8*0.000225</f>
        <v>13.908149999999999</v>
      </c>
      <c r="H8" s="3">
        <f>D8*0.000225</f>
        <v>13.91535</v>
      </c>
      <c r="I8" s="3"/>
      <c r="J8" s="9">
        <f>(G8-F8)</f>
        <v>0.140625</v>
      </c>
      <c r="K8" s="9">
        <f t="shared" ref="K8" si="0">(H8-G8)</f>
        <v>7.2000000000009834E-3</v>
      </c>
      <c r="L8" s="9">
        <f>(H8-F8)</f>
        <v>0.14782500000000098</v>
      </c>
      <c r="M8" s="5"/>
    </row>
    <row r="9" spans="1:13" x14ac:dyDescent="0.35">
      <c r="A9" s="2" t="s">
        <v>1</v>
      </c>
      <c r="B9">
        <v>1821509</v>
      </c>
      <c r="C9">
        <v>1713906</v>
      </c>
      <c r="D9">
        <v>1708339</v>
      </c>
      <c r="F9" s="3">
        <f t="shared" ref="F9:F14" si="1">B9*0.000225</f>
        <v>409.83952499999998</v>
      </c>
      <c r="G9" s="3">
        <f t="shared" ref="G9:H14" si="2">C9*0.000225</f>
        <v>385.62885</v>
      </c>
      <c r="H9" s="3">
        <f t="shared" si="2"/>
        <v>384.37627499999996</v>
      </c>
      <c r="I9" s="3"/>
      <c r="J9" s="9">
        <f t="shared" ref="J9:J14" si="3">(G9-F9)</f>
        <v>-24.210674999999981</v>
      </c>
      <c r="K9" s="9">
        <f t="shared" ref="K9:K14" si="4">(H9-G9)</f>
        <v>-1.2525750000000357</v>
      </c>
      <c r="L9" s="9">
        <f t="shared" ref="L9:L14" si="5">(H9-F9)</f>
        <v>-25.463250000000016</v>
      </c>
    </row>
    <row r="10" spans="1:13" x14ac:dyDescent="0.35">
      <c r="A10" s="2" t="s">
        <v>20</v>
      </c>
      <c r="B10">
        <v>31373</v>
      </c>
      <c r="C10">
        <v>31518</v>
      </c>
      <c r="D10">
        <v>31571</v>
      </c>
      <c r="F10" s="3">
        <f t="shared" si="1"/>
        <v>7.0589249999999995</v>
      </c>
      <c r="G10" s="3">
        <f t="shared" si="2"/>
        <v>7.0915499999999998</v>
      </c>
      <c r="H10" s="3">
        <f t="shared" si="2"/>
        <v>7.1034749999999995</v>
      </c>
      <c r="I10" s="3"/>
      <c r="J10" s="9">
        <f t="shared" si="3"/>
        <v>3.2625000000000348E-2</v>
      </c>
      <c r="K10" s="9">
        <f t="shared" si="4"/>
        <v>1.1924999999999741E-2</v>
      </c>
      <c r="L10" s="9">
        <f t="shared" si="5"/>
        <v>4.455000000000009E-2</v>
      </c>
    </row>
    <row r="11" spans="1:13" x14ac:dyDescent="0.35">
      <c r="A11" s="2" t="s">
        <v>2</v>
      </c>
      <c r="B11">
        <v>333615</v>
      </c>
      <c r="C11">
        <v>330362</v>
      </c>
      <c r="D11">
        <v>328472</v>
      </c>
      <c r="F11" s="3">
        <f t="shared" si="1"/>
        <v>75.063374999999994</v>
      </c>
      <c r="G11" s="3">
        <f t="shared" si="2"/>
        <v>74.331450000000004</v>
      </c>
      <c r="H11" s="3">
        <f t="shared" si="2"/>
        <v>73.906199999999998</v>
      </c>
      <c r="I11" s="3"/>
      <c r="J11" s="9">
        <f t="shared" si="3"/>
        <v>-0.73192499999998972</v>
      </c>
      <c r="K11" s="9">
        <f t="shared" si="4"/>
        <v>-0.42525000000000546</v>
      </c>
      <c r="L11" s="9">
        <f t="shared" si="5"/>
        <v>-1.1571749999999952</v>
      </c>
    </row>
    <row r="12" spans="1:13" x14ac:dyDescent="0.35">
      <c r="A12" s="2" t="s">
        <v>3</v>
      </c>
      <c r="B12">
        <v>0</v>
      </c>
      <c r="C12">
        <v>0</v>
      </c>
      <c r="D12">
        <v>0</v>
      </c>
      <c r="F12" s="3">
        <f t="shared" si="1"/>
        <v>0</v>
      </c>
      <c r="G12" s="3">
        <f t="shared" si="2"/>
        <v>0</v>
      </c>
      <c r="H12" s="3">
        <f t="shared" si="2"/>
        <v>0</v>
      </c>
      <c r="I12" s="3"/>
      <c r="J12" s="9">
        <f t="shared" si="3"/>
        <v>0</v>
      </c>
      <c r="K12" s="9">
        <f t="shared" si="4"/>
        <v>0</v>
      </c>
      <c r="L12" s="9">
        <f t="shared" si="5"/>
        <v>0</v>
      </c>
    </row>
    <row r="13" spans="1:13" x14ac:dyDescent="0.35">
      <c r="A13" s="2" t="s">
        <v>4</v>
      </c>
      <c r="B13">
        <v>0</v>
      </c>
      <c r="C13">
        <v>0</v>
      </c>
      <c r="D13">
        <v>0</v>
      </c>
      <c r="F13" s="3">
        <f t="shared" si="1"/>
        <v>0</v>
      </c>
      <c r="G13" s="3">
        <f t="shared" si="2"/>
        <v>0</v>
      </c>
      <c r="H13" s="3">
        <f t="shared" si="2"/>
        <v>0</v>
      </c>
      <c r="I13" s="3"/>
      <c r="J13" s="9">
        <f t="shared" si="3"/>
        <v>0</v>
      </c>
      <c r="K13" s="9">
        <f t="shared" si="4"/>
        <v>0</v>
      </c>
      <c r="L13" s="9">
        <f t="shared" si="5"/>
        <v>0</v>
      </c>
    </row>
    <row r="14" spans="1:13" x14ac:dyDescent="0.35">
      <c r="A14" s="12" t="s">
        <v>27</v>
      </c>
      <c r="B14" s="13">
        <f>SUM(B8:B13)</f>
        <v>2247686</v>
      </c>
      <c r="C14" s="13">
        <f>SUM(C8:C13)</f>
        <v>2137600</v>
      </c>
      <c r="D14" s="13">
        <f>SUM(D8:D13)</f>
        <v>2130228</v>
      </c>
      <c r="E14" s="13"/>
      <c r="F14" s="14">
        <f t="shared" si="1"/>
        <v>505.72935000000001</v>
      </c>
      <c r="G14" s="14">
        <f t="shared" si="2"/>
        <v>480.96</v>
      </c>
      <c r="H14" s="14">
        <f t="shared" si="2"/>
        <v>479.30129999999997</v>
      </c>
      <c r="I14" s="14"/>
      <c r="J14" s="15">
        <f t="shared" si="3"/>
        <v>-24.769350000000031</v>
      </c>
      <c r="K14" s="15">
        <f t="shared" si="4"/>
        <v>-1.6587000000000103</v>
      </c>
      <c r="L14" s="15">
        <f t="shared" si="5"/>
        <v>-26.428050000000042</v>
      </c>
    </row>
    <row r="17" spans="1:12" x14ac:dyDescent="0.35">
      <c r="A17" s="2" t="s">
        <v>53</v>
      </c>
      <c r="B17" s="2" t="s">
        <v>23</v>
      </c>
      <c r="C17" s="2"/>
      <c r="D17" s="2"/>
      <c r="E17" s="2"/>
      <c r="F17" s="2" t="s">
        <v>24</v>
      </c>
      <c r="G17" s="2"/>
      <c r="H17" s="2"/>
      <c r="I17" s="2"/>
      <c r="J17" s="10" t="s">
        <v>44</v>
      </c>
      <c r="K17" s="10"/>
    </row>
    <row r="18" spans="1:12" x14ac:dyDescent="0.35">
      <c r="A18" s="2" t="s">
        <v>0</v>
      </c>
      <c r="B18" s="2">
        <v>1999</v>
      </c>
      <c r="C18" s="2">
        <v>2014</v>
      </c>
      <c r="D18" s="2">
        <v>2018</v>
      </c>
      <c r="E18" s="2"/>
      <c r="F18" s="2">
        <v>1999</v>
      </c>
      <c r="G18" s="2">
        <v>2014</v>
      </c>
      <c r="H18" s="2">
        <v>2018</v>
      </c>
      <c r="I18" s="2"/>
      <c r="J18" s="11" t="s">
        <v>28</v>
      </c>
      <c r="K18" s="11" t="s">
        <v>29</v>
      </c>
      <c r="L18" s="11" t="s">
        <v>46</v>
      </c>
    </row>
    <row r="19" spans="1:12" x14ac:dyDescent="0.35">
      <c r="A19" s="2" t="s">
        <v>21</v>
      </c>
      <c r="B19">
        <v>19707</v>
      </c>
      <c r="C19">
        <v>13603</v>
      </c>
      <c r="D19">
        <v>13603</v>
      </c>
      <c r="F19" s="3">
        <f>B19*0.000225</f>
        <v>4.434075</v>
      </c>
      <c r="G19" s="3">
        <f>C19*0.000225</f>
        <v>3.0606749999999998</v>
      </c>
      <c r="H19" s="3">
        <f>D19*0.000225</f>
        <v>3.0606749999999998</v>
      </c>
      <c r="I19" s="3"/>
      <c r="J19" s="9">
        <f>(G19-F19)</f>
        <v>-1.3734000000000002</v>
      </c>
      <c r="K19" s="9">
        <f t="shared" ref="K19:K25" si="6">(H19-G19)</f>
        <v>0</v>
      </c>
      <c r="L19" s="3">
        <f>(H19-F19)</f>
        <v>-1.3734000000000002</v>
      </c>
    </row>
    <row r="20" spans="1:12" x14ac:dyDescent="0.35">
      <c r="A20" s="2" t="s">
        <v>1</v>
      </c>
      <c r="B20">
        <v>21997</v>
      </c>
      <c r="C20">
        <v>20016</v>
      </c>
      <c r="D20">
        <v>14614</v>
      </c>
      <c r="F20" s="3">
        <f t="shared" ref="F20:F25" si="7">B20*0.000225</f>
        <v>4.949325</v>
      </c>
      <c r="G20" s="3">
        <f t="shared" ref="G20:H25" si="8">C20*0.000225</f>
        <v>4.5035999999999996</v>
      </c>
      <c r="H20" s="3">
        <f t="shared" si="8"/>
        <v>3.2881499999999999</v>
      </c>
      <c r="I20" s="3"/>
      <c r="J20" s="9">
        <f t="shared" ref="J20:J25" si="9">(G20-F20)</f>
        <v>-0.44572500000000037</v>
      </c>
      <c r="K20" s="9">
        <f t="shared" si="6"/>
        <v>-1.2154499999999997</v>
      </c>
      <c r="L20" s="3">
        <f t="shared" ref="L20:L25" si="10">(H20-F20)</f>
        <v>-1.6611750000000001</v>
      </c>
    </row>
    <row r="21" spans="1:12" x14ac:dyDescent="0.35">
      <c r="A21" s="2" t="s">
        <v>20</v>
      </c>
      <c r="B21">
        <v>0</v>
      </c>
      <c r="C21">
        <v>0</v>
      </c>
      <c r="D21">
        <v>0</v>
      </c>
      <c r="F21" s="3">
        <f t="shared" si="7"/>
        <v>0</v>
      </c>
      <c r="G21" s="3">
        <f t="shared" si="8"/>
        <v>0</v>
      </c>
      <c r="H21" s="3">
        <f t="shared" si="8"/>
        <v>0</v>
      </c>
      <c r="I21" s="3"/>
      <c r="J21" s="9">
        <f t="shared" si="9"/>
        <v>0</v>
      </c>
      <c r="K21" s="9">
        <f t="shared" si="6"/>
        <v>0</v>
      </c>
      <c r="L21" s="3">
        <f t="shared" si="10"/>
        <v>0</v>
      </c>
    </row>
    <row r="22" spans="1:12" x14ac:dyDescent="0.35">
      <c r="A22" s="2" t="s">
        <v>2</v>
      </c>
      <c r="B22">
        <v>216</v>
      </c>
      <c r="C22">
        <v>431</v>
      </c>
      <c r="D22">
        <v>326</v>
      </c>
      <c r="F22" s="3">
        <f t="shared" si="7"/>
        <v>4.8599999999999997E-2</v>
      </c>
      <c r="G22" s="3">
        <f t="shared" si="8"/>
        <v>9.6974999999999992E-2</v>
      </c>
      <c r="H22" s="3">
        <f t="shared" si="8"/>
        <v>7.3349999999999999E-2</v>
      </c>
      <c r="I22" s="3"/>
      <c r="J22" s="9">
        <f t="shared" si="9"/>
        <v>4.8374999999999994E-2</v>
      </c>
      <c r="K22" s="9">
        <f t="shared" si="6"/>
        <v>-2.3624999999999993E-2</v>
      </c>
      <c r="L22" s="3">
        <f t="shared" si="10"/>
        <v>2.4750000000000001E-2</v>
      </c>
    </row>
    <row r="23" spans="1:12" x14ac:dyDescent="0.35">
      <c r="A23" s="2" t="s">
        <v>3</v>
      </c>
      <c r="B23">
        <v>0</v>
      </c>
      <c r="C23">
        <v>0</v>
      </c>
      <c r="D23">
        <v>0</v>
      </c>
      <c r="F23" s="3">
        <f t="shared" si="7"/>
        <v>0</v>
      </c>
      <c r="G23" s="3">
        <f t="shared" si="8"/>
        <v>0</v>
      </c>
      <c r="H23" s="3">
        <f t="shared" si="8"/>
        <v>0</v>
      </c>
      <c r="I23" s="3"/>
      <c r="J23" s="9">
        <f t="shared" si="9"/>
        <v>0</v>
      </c>
      <c r="K23" s="9">
        <f t="shared" si="6"/>
        <v>0</v>
      </c>
      <c r="L23" s="3">
        <f t="shared" si="10"/>
        <v>0</v>
      </c>
    </row>
    <row r="24" spans="1:12" x14ac:dyDescent="0.35">
      <c r="A24" s="2" t="s">
        <v>4</v>
      </c>
      <c r="B24">
        <v>0</v>
      </c>
      <c r="C24">
        <v>0</v>
      </c>
      <c r="D24">
        <v>0</v>
      </c>
      <c r="F24" s="3">
        <f t="shared" si="7"/>
        <v>0</v>
      </c>
      <c r="G24" s="3">
        <f t="shared" si="8"/>
        <v>0</v>
      </c>
      <c r="H24" s="3">
        <f t="shared" si="8"/>
        <v>0</v>
      </c>
      <c r="I24" s="3"/>
      <c r="J24" s="9">
        <f t="shared" si="9"/>
        <v>0</v>
      </c>
      <c r="K24" s="9">
        <f t="shared" si="6"/>
        <v>0</v>
      </c>
      <c r="L24" s="3">
        <f t="shared" si="10"/>
        <v>0</v>
      </c>
    </row>
    <row r="25" spans="1:12" x14ac:dyDescent="0.35">
      <c r="A25" s="12" t="s">
        <v>27</v>
      </c>
      <c r="B25" s="13">
        <f>SUM(B19:B24)</f>
        <v>41920</v>
      </c>
      <c r="C25" s="13">
        <f>SUM(C19:C24)</f>
        <v>34050</v>
      </c>
      <c r="D25" s="13">
        <f>SUM(D19:D24)</f>
        <v>28543</v>
      </c>
      <c r="E25" s="13"/>
      <c r="F25" s="14">
        <f t="shared" si="7"/>
        <v>9.4320000000000004</v>
      </c>
      <c r="G25" s="14">
        <f t="shared" si="8"/>
        <v>7.6612499999999999</v>
      </c>
      <c r="H25" s="14">
        <f t="shared" si="8"/>
        <v>6.4221750000000002</v>
      </c>
      <c r="I25" s="14"/>
      <c r="J25" s="15">
        <f t="shared" si="9"/>
        <v>-1.7707500000000005</v>
      </c>
      <c r="K25" s="15">
        <f t="shared" si="6"/>
        <v>-1.2390749999999997</v>
      </c>
      <c r="L25" s="14">
        <f t="shared" si="10"/>
        <v>-3.0098250000000002</v>
      </c>
    </row>
    <row r="28" spans="1:12" x14ac:dyDescent="0.35">
      <c r="A28" s="2" t="s">
        <v>54</v>
      </c>
      <c r="B28" s="2" t="s">
        <v>23</v>
      </c>
      <c r="C28" s="2"/>
      <c r="D28" s="2"/>
      <c r="E28" s="2"/>
      <c r="F28" s="2" t="s">
        <v>24</v>
      </c>
      <c r="G28" s="2"/>
      <c r="H28" s="2"/>
      <c r="I28" s="2"/>
      <c r="J28" s="10" t="s">
        <v>44</v>
      </c>
      <c r="K28" s="10"/>
    </row>
    <row r="29" spans="1:12" x14ac:dyDescent="0.35">
      <c r="A29" s="2" t="s">
        <v>0</v>
      </c>
      <c r="B29" s="2">
        <v>1999</v>
      </c>
      <c r="C29" s="2">
        <v>2014</v>
      </c>
      <c r="D29" s="2">
        <v>2018</v>
      </c>
      <c r="E29" s="2"/>
      <c r="F29" s="2">
        <v>1999</v>
      </c>
      <c r="G29" s="2">
        <v>2014</v>
      </c>
      <c r="H29" s="2">
        <v>2018</v>
      </c>
      <c r="I29" s="2"/>
      <c r="J29" s="11" t="s">
        <v>30</v>
      </c>
      <c r="K29" s="11" t="s">
        <v>31</v>
      </c>
      <c r="L29" s="4" t="s">
        <v>47</v>
      </c>
    </row>
    <row r="30" spans="1:12" x14ac:dyDescent="0.35">
      <c r="A30" s="2" t="s">
        <v>21</v>
      </c>
      <c r="B30">
        <v>808</v>
      </c>
      <c r="C30">
        <v>51595</v>
      </c>
      <c r="D30">
        <v>51595</v>
      </c>
      <c r="F30" s="3">
        <f>B30*0.000225</f>
        <v>0.18179999999999999</v>
      </c>
      <c r="G30" s="3">
        <f>C30*0.000225</f>
        <v>11.608874999999999</v>
      </c>
      <c r="H30" s="3">
        <f>D30*0.000225</f>
        <v>11.608874999999999</v>
      </c>
      <c r="I30" s="3"/>
      <c r="J30" s="9">
        <f>(G30-F30)</f>
        <v>11.427074999999999</v>
      </c>
      <c r="K30" s="9">
        <f t="shared" ref="K30:K35" si="11">(H30-G30)</f>
        <v>0</v>
      </c>
      <c r="L30" s="3">
        <f>(H30-F30)</f>
        <v>11.427074999999999</v>
      </c>
    </row>
    <row r="31" spans="1:12" x14ac:dyDescent="0.35">
      <c r="A31" s="2" t="s">
        <v>1</v>
      </c>
      <c r="B31">
        <v>22923</v>
      </c>
      <c r="C31">
        <v>21501</v>
      </c>
      <c r="D31">
        <v>20400</v>
      </c>
      <c r="F31" s="3">
        <f t="shared" ref="F31:F35" si="12">B31*0.000225</f>
        <v>5.1576750000000002</v>
      </c>
      <c r="G31" s="3">
        <f t="shared" ref="G31:H35" si="13">C31*0.000225</f>
        <v>4.8377249999999998</v>
      </c>
      <c r="H31" s="3">
        <f t="shared" si="13"/>
        <v>4.59</v>
      </c>
      <c r="I31" s="3"/>
      <c r="J31" s="9">
        <f t="shared" ref="J31:J35" si="14">(G31-F31)</f>
        <v>-0.3199500000000004</v>
      </c>
      <c r="K31" s="9">
        <f t="shared" si="11"/>
        <v>-0.24772499999999997</v>
      </c>
      <c r="L31" s="3">
        <f t="shared" ref="L31:L35" si="15">(H31-F31)</f>
        <v>-0.56767500000000037</v>
      </c>
    </row>
    <row r="32" spans="1:12" x14ac:dyDescent="0.35">
      <c r="A32" s="2" t="s">
        <v>20</v>
      </c>
      <c r="B32">
        <v>0</v>
      </c>
      <c r="C32">
        <v>0</v>
      </c>
      <c r="D32">
        <v>0</v>
      </c>
      <c r="F32" s="3">
        <f t="shared" si="12"/>
        <v>0</v>
      </c>
      <c r="G32" s="3">
        <f t="shared" si="13"/>
        <v>0</v>
      </c>
      <c r="H32" s="3">
        <f t="shared" si="13"/>
        <v>0</v>
      </c>
      <c r="I32" s="3"/>
      <c r="J32" s="9">
        <f t="shared" si="14"/>
        <v>0</v>
      </c>
      <c r="K32" s="9">
        <f t="shared" si="11"/>
        <v>0</v>
      </c>
      <c r="L32" s="3">
        <f t="shared" si="15"/>
        <v>0</v>
      </c>
    </row>
    <row r="33" spans="1:12" x14ac:dyDescent="0.35">
      <c r="A33" s="2" t="s">
        <v>2</v>
      </c>
      <c r="B33">
        <v>0</v>
      </c>
      <c r="C33">
        <v>686</v>
      </c>
      <c r="D33">
        <v>686</v>
      </c>
      <c r="F33" s="3">
        <f t="shared" si="12"/>
        <v>0</v>
      </c>
      <c r="G33" s="3">
        <f t="shared" si="13"/>
        <v>0.15434999999999999</v>
      </c>
      <c r="H33" s="3">
        <f t="shared" si="13"/>
        <v>0.15434999999999999</v>
      </c>
      <c r="I33" s="3"/>
      <c r="J33" s="9">
        <f t="shared" si="14"/>
        <v>0.15434999999999999</v>
      </c>
      <c r="K33" s="9">
        <f t="shared" si="11"/>
        <v>0</v>
      </c>
      <c r="L33" s="3">
        <f t="shared" si="15"/>
        <v>0.15434999999999999</v>
      </c>
    </row>
    <row r="34" spans="1:12" x14ac:dyDescent="0.35">
      <c r="A34" s="2" t="s">
        <v>3</v>
      </c>
      <c r="B34">
        <v>0</v>
      </c>
      <c r="C34">
        <v>0</v>
      </c>
      <c r="D34">
        <v>0</v>
      </c>
      <c r="F34" s="3">
        <f t="shared" si="12"/>
        <v>0</v>
      </c>
      <c r="G34" s="3">
        <f t="shared" si="13"/>
        <v>0</v>
      </c>
      <c r="H34" s="3">
        <f t="shared" si="13"/>
        <v>0</v>
      </c>
      <c r="I34" s="3"/>
      <c r="J34" s="9">
        <f t="shared" si="14"/>
        <v>0</v>
      </c>
      <c r="K34" s="9">
        <f t="shared" si="11"/>
        <v>0</v>
      </c>
      <c r="L34" s="3">
        <f t="shared" si="15"/>
        <v>0</v>
      </c>
    </row>
    <row r="35" spans="1:12" x14ac:dyDescent="0.35">
      <c r="A35" s="2" t="s">
        <v>4</v>
      </c>
      <c r="B35">
        <v>0</v>
      </c>
      <c r="C35">
        <v>0</v>
      </c>
      <c r="D35">
        <v>0</v>
      </c>
      <c r="F35" s="3">
        <f t="shared" si="12"/>
        <v>0</v>
      </c>
      <c r="G35" s="3">
        <f t="shared" si="13"/>
        <v>0</v>
      </c>
      <c r="H35" s="3">
        <f t="shared" si="13"/>
        <v>0</v>
      </c>
      <c r="I35" s="3"/>
      <c r="J35" s="9">
        <f t="shared" si="14"/>
        <v>0</v>
      </c>
      <c r="K35" s="9">
        <f t="shared" si="11"/>
        <v>0</v>
      </c>
      <c r="L35" s="3">
        <f t="shared" si="15"/>
        <v>0</v>
      </c>
    </row>
    <row r="36" spans="1:12" x14ac:dyDescent="0.35">
      <c r="A36" s="12" t="s">
        <v>27</v>
      </c>
      <c r="B36" s="13">
        <f>SUM(B30:B35)</f>
        <v>23731</v>
      </c>
      <c r="C36" s="13">
        <f>SUM(C30:C35)</f>
        <v>73782</v>
      </c>
      <c r="D36" s="13">
        <f>SUM(D30:D35)</f>
        <v>72681</v>
      </c>
      <c r="E36" s="13"/>
      <c r="F36" s="14">
        <v>5.3394750000000002</v>
      </c>
      <c r="G36" s="14">
        <v>16.600950000000001</v>
      </c>
      <c r="H36" s="14">
        <v>16.353224999999998</v>
      </c>
      <c r="I36" s="14"/>
      <c r="J36" s="15">
        <v>11.261475000000001</v>
      </c>
      <c r="K36" s="15">
        <v>-0.24772500000000264</v>
      </c>
      <c r="L36" s="14">
        <v>11.013749999999998</v>
      </c>
    </row>
    <row r="39" spans="1:12" x14ac:dyDescent="0.35">
      <c r="A39" s="2" t="s">
        <v>17</v>
      </c>
      <c r="B39" s="2" t="s">
        <v>23</v>
      </c>
      <c r="C39" s="2"/>
      <c r="D39" s="2"/>
      <c r="E39" s="2"/>
      <c r="F39" s="2" t="s">
        <v>24</v>
      </c>
      <c r="G39" s="2"/>
      <c r="H39" s="2"/>
      <c r="I39" s="2"/>
      <c r="J39" s="10" t="s">
        <v>44</v>
      </c>
      <c r="K39" s="10"/>
    </row>
    <row r="40" spans="1:12" x14ac:dyDescent="0.35">
      <c r="A40" s="2" t="s">
        <v>0</v>
      </c>
      <c r="B40" s="2">
        <v>1999</v>
      </c>
      <c r="C40" s="2">
        <v>2014</v>
      </c>
      <c r="D40" s="2">
        <v>2018</v>
      </c>
      <c r="E40" s="2"/>
      <c r="F40" s="2">
        <v>1999</v>
      </c>
      <c r="G40" s="2">
        <v>2014</v>
      </c>
      <c r="H40" s="2">
        <v>2018</v>
      </c>
      <c r="I40" s="2"/>
      <c r="J40" s="11" t="s">
        <v>32</v>
      </c>
      <c r="K40" s="11" t="s">
        <v>33</v>
      </c>
      <c r="L40" s="4" t="s">
        <v>48</v>
      </c>
    </row>
    <row r="41" spans="1:12" x14ac:dyDescent="0.35">
      <c r="A41" s="6" t="s">
        <v>21</v>
      </c>
      <c r="B41">
        <v>2002716</v>
      </c>
      <c r="C41">
        <v>1951231</v>
      </c>
      <c r="D41">
        <v>1937977</v>
      </c>
      <c r="F41" s="3">
        <f>B41*0.000225</f>
        <v>450.61109999999996</v>
      </c>
      <c r="G41" s="3">
        <f>C41*0.000225</f>
        <v>439.02697499999999</v>
      </c>
      <c r="H41" s="3">
        <f>D41*0.000225</f>
        <v>436.044825</v>
      </c>
      <c r="I41" s="3"/>
      <c r="J41" s="9">
        <f>(G41-F41)</f>
        <v>-11.584124999999972</v>
      </c>
      <c r="K41" s="9">
        <f t="shared" ref="K41:K47" si="16">(H41-G41)</f>
        <v>-2.9821499999999901</v>
      </c>
      <c r="L41" s="3">
        <f>(H41-F41)</f>
        <v>-14.566274999999962</v>
      </c>
    </row>
    <row r="42" spans="1:12" x14ac:dyDescent="0.35">
      <c r="A42" s="6" t="s">
        <v>1</v>
      </c>
      <c r="B42">
        <v>24032388</v>
      </c>
      <c r="C42">
        <v>24128694</v>
      </c>
      <c r="D42">
        <v>24180565</v>
      </c>
      <c r="F42" s="3">
        <f t="shared" ref="F42:F47" si="17">B42*0.000225</f>
        <v>5407.2873</v>
      </c>
      <c r="G42" s="3">
        <f t="shared" ref="G42:H47" si="18">C42*0.000225</f>
        <v>5428.95615</v>
      </c>
      <c r="H42" s="3">
        <f t="shared" si="18"/>
        <v>5440.627125</v>
      </c>
      <c r="I42" s="3"/>
      <c r="J42" s="9">
        <f t="shared" ref="J42:J47" si="19">(G42-F42)</f>
        <v>21.66885000000002</v>
      </c>
      <c r="K42" s="9">
        <f t="shared" si="16"/>
        <v>11.670974999999999</v>
      </c>
      <c r="L42" s="3">
        <f t="shared" ref="L42:L47" si="20">(H42-F42)</f>
        <v>33.339825000000019</v>
      </c>
    </row>
    <row r="43" spans="1:12" x14ac:dyDescent="0.35">
      <c r="A43" s="6" t="s">
        <v>20</v>
      </c>
      <c r="B43">
        <v>659735</v>
      </c>
      <c r="C43">
        <v>649840</v>
      </c>
      <c r="D43">
        <v>651725</v>
      </c>
      <c r="F43" s="3">
        <f t="shared" si="17"/>
        <v>148.44037499999999</v>
      </c>
      <c r="G43" s="3">
        <f t="shared" si="18"/>
        <v>146.214</v>
      </c>
      <c r="H43" s="3">
        <f t="shared" si="18"/>
        <v>146.638125</v>
      </c>
      <c r="I43" s="3"/>
      <c r="J43" s="9">
        <f t="shared" si="19"/>
        <v>-2.2263749999999902</v>
      </c>
      <c r="K43" s="9">
        <f t="shared" si="16"/>
        <v>0.42412500000000364</v>
      </c>
      <c r="L43" s="3">
        <f t="shared" si="20"/>
        <v>-1.8022499999999866</v>
      </c>
    </row>
    <row r="44" spans="1:12" x14ac:dyDescent="0.35">
      <c r="A44" s="6" t="s">
        <v>2</v>
      </c>
      <c r="B44">
        <v>6128132</v>
      </c>
      <c r="C44">
        <v>6174579</v>
      </c>
      <c r="D44">
        <v>6202538</v>
      </c>
      <c r="F44" s="3">
        <f t="shared" si="17"/>
        <v>1378.8297</v>
      </c>
      <c r="G44" s="3">
        <f t="shared" si="18"/>
        <v>1389.2802750000001</v>
      </c>
      <c r="H44" s="3">
        <f t="shared" si="18"/>
        <v>1395.57105</v>
      </c>
      <c r="I44" s="3"/>
      <c r="J44" s="9">
        <f t="shared" si="19"/>
        <v>10.450575000000072</v>
      </c>
      <c r="K44" s="9">
        <f t="shared" si="16"/>
        <v>6.2907749999999396</v>
      </c>
      <c r="L44" s="3">
        <f t="shared" si="20"/>
        <v>16.741350000000011</v>
      </c>
    </row>
    <row r="45" spans="1:12" x14ac:dyDescent="0.35">
      <c r="A45" s="6" t="s">
        <v>3</v>
      </c>
      <c r="B45">
        <v>130</v>
      </c>
      <c r="C45">
        <v>4120</v>
      </c>
      <c r="D45">
        <v>3449</v>
      </c>
      <c r="F45" s="3">
        <f t="shared" si="17"/>
        <v>2.9249999999999998E-2</v>
      </c>
      <c r="G45" s="3">
        <f t="shared" si="18"/>
        <v>0.92699999999999994</v>
      </c>
      <c r="H45" s="3">
        <f t="shared" si="18"/>
        <v>0.77602499999999996</v>
      </c>
      <c r="I45" s="3"/>
      <c r="J45" s="9">
        <f t="shared" si="19"/>
        <v>0.89774999999999994</v>
      </c>
      <c r="K45" s="9">
        <f t="shared" si="16"/>
        <v>-0.15097499999999997</v>
      </c>
      <c r="L45" s="3">
        <f t="shared" si="20"/>
        <v>0.74677499999999997</v>
      </c>
    </row>
    <row r="46" spans="1:12" x14ac:dyDescent="0.35">
      <c r="A46" s="6" t="s">
        <v>4</v>
      </c>
      <c r="B46">
        <v>60</v>
      </c>
      <c r="C46">
        <v>47313</v>
      </c>
      <c r="D46">
        <v>0</v>
      </c>
      <c r="F46" s="3">
        <f t="shared" si="17"/>
        <v>1.35E-2</v>
      </c>
      <c r="G46" s="3">
        <f t="shared" si="18"/>
        <v>10.645424999999999</v>
      </c>
      <c r="H46" s="3">
        <f t="shared" si="18"/>
        <v>0</v>
      </c>
      <c r="I46" s="3"/>
      <c r="J46" s="9">
        <f t="shared" si="19"/>
        <v>10.631924999999999</v>
      </c>
      <c r="K46" s="9">
        <f t="shared" si="16"/>
        <v>-10.645424999999999</v>
      </c>
      <c r="L46" s="3">
        <f t="shared" si="20"/>
        <v>-1.35E-2</v>
      </c>
    </row>
    <row r="47" spans="1:12" x14ac:dyDescent="0.35">
      <c r="A47" s="12" t="s">
        <v>27</v>
      </c>
      <c r="B47" s="13">
        <f>SUM(B41:B46)</f>
        <v>32823161</v>
      </c>
      <c r="C47" s="13">
        <f>SUM(C41:C46)</f>
        <v>32955777</v>
      </c>
      <c r="D47" s="13">
        <f>SUM(D41:D46)</f>
        <v>32976254</v>
      </c>
      <c r="E47" s="13"/>
      <c r="F47" s="14">
        <f t="shared" si="17"/>
        <v>7385.211225</v>
      </c>
      <c r="G47" s="14">
        <f t="shared" si="18"/>
        <v>7415.0498250000001</v>
      </c>
      <c r="H47" s="14">
        <f t="shared" si="18"/>
        <v>7419.65715</v>
      </c>
      <c r="I47" s="14"/>
      <c r="J47" s="15">
        <f t="shared" si="19"/>
        <v>29.838600000000042</v>
      </c>
      <c r="K47" s="15">
        <f t="shared" si="16"/>
        <v>4.6073249999999462</v>
      </c>
      <c r="L47" s="14">
        <f t="shared" si="20"/>
        <v>34.445924999999988</v>
      </c>
    </row>
    <row r="50" spans="1:12" x14ac:dyDescent="0.35">
      <c r="A50" s="2" t="s">
        <v>55</v>
      </c>
      <c r="B50" s="2" t="s">
        <v>23</v>
      </c>
      <c r="C50" s="2"/>
      <c r="D50" s="2"/>
      <c r="E50" s="2"/>
      <c r="F50" s="2" t="s">
        <v>24</v>
      </c>
      <c r="G50" s="2"/>
      <c r="H50" s="2"/>
      <c r="I50" s="2"/>
      <c r="J50" s="10" t="s">
        <v>44</v>
      </c>
      <c r="K50" s="10"/>
    </row>
    <row r="51" spans="1:12" x14ac:dyDescent="0.35">
      <c r="A51" s="2" t="s">
        <v>0</v>
      </c>
      <c r="B51" s="2">
        <v>1999</v>
      </c>
      <c r="C51" s="2">
        <v>2014</v>
      </c>
      <c r="D51" s="2">
        <v>2018</v>
      </c>
      <c r="E51" s="2"/>
      <c r="F51" s="2">
        <v>1999</v>
      </c>
      <c r="G51" s="2">
        <v>2014</v>
      </c>
      <c r="H51" s="2">
        <v>2018</v>
      </c>
      <c r="I51" s="2"/>
      <c r="J51" s="11" t="s">
        <v>35</v>
      </c>
      <c r="K51" s="11" t="s">
        <v>36</v>
      </c>
      <c r="L51" s="4" t="s">
        <v>49</v>
      </c>
    </row>
    <row r="52" spans="1:12" x14ac:dyDescent="0.35">
      <c r="A52" s="2" t="str">
        <f t="shared" ref="A52:A57" si="21">A41</f>
        <v>Kampot</v>
      </c>
      <c r="B52">
        <f>B64+C64</f>
        <v>5855394</v>
      </c>
      <c r="C52">
        <f>B73+C73</f>
        <v>5861314</v>
      </c>
      <c r="D52">
        <f>B82+C82</f>
        <v>5875689</v>
      </c>
      <c r="F52" s="3">
        <f>B52*0.000225</f>
        <v>1317.4636499999999</v>
      </c>
      <c r="G52" s="3">
        <f>C52*0.000225</f>
        <v>1318.79565</v>
      </c>
      <c r="H52" s="3">
        <f>D52*0.000225</f>
        <v>1322.030025</v>
      </c>
      <c r="I52" s="3"/>
      <c r="J52" s="9">
        <f>(G52-F52)</f>
        <v>1.3320000000001073</v>
      </c>
      <c r="K52" s="9">
        <f t="shared" ref="K52:K58" si="22">(H52-G52)</f>
        <v>3.234375</v>
      </c>
      <c r="L52" s="3">
        <f>(H52-F52)</f>
        <v>4.5663750000001073</v>
      </c>
    </row>
    <row r="53" spans="1:12" x14ac:dyDescent="0.35">
      <c r="A53" s="2" t="str">
        <f t="shared" si="21"/>
        <v>Koh Kong</v>
      </c>
      <c r="B53">
        <f t="shared" ref="B53:B57" si="23">B65+C65</f>
        <v>17064967</v>
      </c>
      <c r="C53">
        <f t="shared" ref="C53:C57" si="24">B74+C74</f>
        <v>17079704</v>
      </c>
      <c r="D53">
        <f t="shared" ref="D53:D57" si="25">B83+C83</f>
        <v>17045121</v>
      </c>
      <c r="F53" s="3">
        <f t="shared" ref="F53:F58" si="26">B53*0.000225</f>
        <v>3839.6175749999998</v>
      </c>
      <c r="G53" s="3">
        <f t="shared" ref="G53:H58" si="27">C53*0.000225</f>
        <v>3842.9333999999999</v>
      </c>
      <c r="H53" s="3">
        <f t="shared" si="27"/>
        <v>3835.1522249999998</v>
      </c>
      <c r="I53" s="3"/>
      <c r="J53" s="9">
        <f t="shared" ref="J53:J58" si="28">(G53-F53)</f>
        <v>3.3158250000001317</v>
      </c>
      <c r="K53" s="9">
        <f t="shared" si="22"/>
        <v>-7.7811750000000757</v>
      </c>
      <c r="L53" s="3">
        <f t="shared" ref="L53:L58" si="29">(H53-F53)</f>
        <v>-4.465349999999944</v>
      </c>
    </row>
    <row r="54" spans="1:12" x14ac:dyDescent="0.35">
      <c r="A54" s="2" t="str">
        <f t="shared" si="21"/>
        <v>Kep</v>
      </c>
      <c r="B54">
        <f t="shared" si="23"/>
        <v>629439</v>
      </c>
      <c r="C54">
        <f t="shared" si="24"/>
        <v>639189</v>
      </c>
      <c r="D54">
        <f t="shared" si="25"/>
        <v>637251</v>
      </c>
      <c r="F54" s="3">
        <f t="shared" si="26"/>
        <v>141.62377499999999</v>
      </c>
      <c r="G54" s="3">
        <f t="shared" si="27"/>
        <v>143.81752499999999</v>
      </c>
      <c r="H54" s="3">
        <f t="shared" si="27"/>
        <v>143.38147499999999</v>
      </c>
      <c r="I54" s="3"/>
      <c r="J54" s="9">
        <f t="shared" si="28"/>
        <v>2.1937499999999943</v>
      </c>
      <c r="K54" s="9">
        <f t="shared" si="22"/>
        <v>-0.4360499999999945</v>
      </c>
      <c r="L54" s="3">
        <f t="shared" si="29"/>
        <v>1.7576999999999998</v>
      </c>
    </row>
    <row r="55" spans="1:12" x14ac:dyDescent="0.35">
      <c r="A55" s="2" t="str">
        <f t="shared" si="21"/>
        <v xml:space="preserve">Krong Preah Sihanouk                                                            </v>
      </c>
      <c r="B55">
        <f t="shared" si="23"/>
        <v>5258220</v>
      </c>
      <c r="C55">
        <f t="shared" si="24"/>
        <v>5214131</v>
      </c>
      <c r="D55">
        <f t="shared" si="25"/>
        <v>5188718</v>
      </c>
      <c r="F55" s="3">
        <f t="shared" si="26"/>
        <v>1183.0995</v>
      </c>
      <c r="G55" s="3">
        <f t="shared" si="27"/>
        <v>1173.1794749999999</v>
      </c>
      <c r="H55" s="3">
        <f t="shared" si="27"/>
        <v>1167.46155</v>
      </c>
      <c r="I55" s="3"/>
      <c r="J55" s="9">
        <f t="shared" si="28"/>
        <v>-9.9200250000001233</v>
      </c>
      <c r="K55" s="9">
        <f t="shared" si="22"/>
        <v>-5.7179249999999229</v>
      </c>
      <c r="L55" s="3">
        <f t="shared" si="29"/>
        <v>-15.637950000000046</v>
      </c>
    </row>
    <row r="56" spans="1:12" x14ac:dyDescent="0.35">
      <c r="A56" s="2" t="str">
        <f t="shared" si="21"/>
        <v xml:space="preserve">Pursat </v>
      </c>
      <c r="B56">
        <f t="shared" si="23"/>
        <v>651385</v>
      </c>
      <c r="C56">
        <f t="shared" si="24"/>
        <v>647415</v>
      </c>
      <c r="D56">
        <f t="shared" si="25"/>
        <v>648263</v>
      </c>
      <c r="F56" s="3">
        <f t="shared" si="26"/>
        <v>146.56162499999999</v>
      </c>
      <c r="G56" s="3">
        <f t="shared" si="27"/>
        <v>145.668375</v>
      </c>
      <c r="H56" s="3">
        <f t="shared" si="27"/>
        <v>145.85917499999999</v>
      </c>
      <c r="I56" s="3"/>
      <c r="J56" s="9">
        <f t="shared" si="28"/>
        <v>-0.89324999999999477</v>
      </c>
      <c r="K56" s="9">
        <f t="shared" si="22"/>
        <v>0.19079999999999586</v>
      </c>
      <c r="L56" s="3">
        <f t="shared" si="29"/>
        <v>-0.70244999999999891</v>
      </c>
    </row>
    <row r="57" spans="1:12" x14ac:dyDescent="0.35">
      <c r="A57" s="2" t="str">
        <f t="shared" si="21"/>
        <v>Takeo</v>
      </c>
      <c r="B57">
        <f t="shared" si="23"/>
        <v>4671996</v>
      </c>
      <c r="C57">
        <f t="shared" si="24"/>
        <v>4624488</v>
      </c>
      <c r="D57">
        <f t="shared" si="25"/>
        <v>4672024</v>
      </c>
      <c r="F57" s="3">
        <f t="shared" si="26"/>
        <v>1051.1991</v>
      </c>
      <c r="G57" s="3">
        <f t="shared" si="27"/>
        <v>1040.5098</v>
      </c>
      <c r="H57" s="3">
        <f t="shared" si="27"/>
        <v>1051.2054000000001</v>
      </c>
      <c r="I57" s="3"/>
      <c r="J57" s="9">
        <f t="shared" si="28"/>
        <v>-10.689300000000003</v>
      </c>
      <c r="K57" s="9">
        <f t="shared" si="22"/>
        <v>10.695600000000013</v>
      </c>
      <c r="L57" s="3">
        <f t="shared" si="29"/>
        <v>6.3000000000101863E-3</v>
      </c>
    </row>
    <row r="58" spans="1:12" x14ac:dyDescent="0.35">
      <c r="A58" s="12" t="s">
        <v>27</v>
      </c>
      <c r="B58" s="13">
        <f>SUM(B52:B57)</f>
        <v>34131401</v>
      </c>
      <c r="C58" s="13">
        <f>SUM(C52:C57)</f>
        <v>34066241</v>
      </c>
      <c r="D58" s="13">
        <f>SUM(D52:D57)</f>
        <v>34067066</v>
      </c>
      <c r="E58" s="13"/>
      <c r="F58" s="14">
        <f t="shared" si="26"/>
        <v>7679.5652249999994</v>
      </c>
      <c r="G58" s="14">
        <f t="shared" si="27"/>
        <v>7664.9042250000002</v>
      </c>
      <c r="H58" s="14">
        <f t="shared" si="27"/>
        <v>7665.0898499999994</v>
      </c>
      <c r="I58" s="14"/>
      <c r="J58" s="15">
        <f t="shared" si="28"/>
        <v>-14.660999999999149</v>
      </c>
      <c r="K58" s="15">
        <f t="shared" si="22"/>
        <v>0.18562499999916326</v>
      </c>
      <c r="L58" s="14">
        <f t="shared" si="29"/>
        <v>-14.475374999999985</v>
      </c>
    </row>
    <row r="62" spans="1:12" x14ac:dyDescent="0.35">
      <c r="A62" s="2"/>
      <c r="B62" s="2"/>
      <c r="C62" s="2"/>
    </row>
    <row r="63" spans="1:12" x14ac:dyDescent="0.35">
      <c r="A63" s="2"/>
      <c r="B63" s="2" t="s">
        <v>34</v>
      </c>
      <c r="C63" s="2" t="s">
        <v>37</v>
      </c>
    </row>
    <row r="64" spans="1:12" x14ac:dyDescent="0.35">
      <c r="A64" s="2"/>
      <c r="B64">
        <v>5709583</v>
      </c>
      <c r="C64">
        <v>145811</v>
      </c>
    </row>
    <row r="65" spans="1:3" x14ac:dyDescent="0.35">
      <c r="A65" s="2"/>
      <c r="B65">
        <v>17064959</v>
      </c>
      <c r="C65">
        <v>8</v>
      </c>
    </row>
    <row r="66" spans="1:3" x14ac:dyDescent="0.35">
      <c r="A66" s="2"/>
      <c r="B66">
        <v>629439</v>
      </c>
      <c r="C66">
        <v>0</v>
      </c>
    </row>
    <row r="67" spans="1:3" x14ac:dyDescent="0.35">
      <c r="A67" s="2"/>
      <c r="B67">
        <v>5215340</v>
      </c>
      <c r="C67">
        <v>42880</v>
      </c>
    </row>
    <row r="68" spans="1:3" x14ac:dyDescent="0.35">
      <c r="A68" s="2"/>
      <c r="B68">
        <v>651385</v>
      </c>
      <c r="C68">
        <v>0</v>
      </c>
    </row>
    <row r="69" spans="1:3" x14ac:dyDescent="0.35">
      <c r="A69" s="2"/>
      <c r="B69">
        <v>4671996</v>
      </c>
      <c r="C69">
        <v>0</v>
      </c>
    </row>
    <row r="71" spans="1:3" x14ac:dyDescent="0.35">
      <c r="A71" s="2"/>
      <c r="B71" s="2"/>
      <c r="C71" s="2"/>
    </row>
    <row r="72" spans="1:3" x14ac:dyDescent="0.35">
      <c r="A72" s="2"/>
      <c r="B72" s="2" t="s">
        <v>34</v>
      </c>
      <c r="C72" s="2" t="s">
        <v>37</v>
      </c>
    </row>
    <row r="73" spans="1:3" x14ac:dyDescent="0.35">
      <c r="A73" s="2"/>
      <c r="B73">
        <v>5861314</v>
      </c>
      <c r="C73">
        <v>0</v>
      </c>
    </row>
    <row r="74" spans="1:3" x14ac:dyDescent="0.35">
      <c r="A74" s="2"/>
      <c r="B74">
        <v>17052028</v>
      </c>
      <c r="C74">
        <v>27676</v>
      </c>
    </row>
    <row r="75" spans="1:3" x14ac:dyDescent="0.35">
      <c r="A75" s="2"/>
      <c r="B75">
        <v>639189</v>
      </c>
      <c r="C75">
        <v>0</v>
      </c>
    </row>
    <row r="76" spans="1:3" x14ac:dyDescent="0.35">
      <c r="A76" s="2"/>
      <c r="B76">
        <v>5171175</v>
      </c>
      <c r="C76">
        <v>42956</v>
      </c>
    </row>
    <row r="77" spans="1:3" x14ac:dyDescent="0.35">
      <c r="A77" s="2"/>
      <c r="B77">
        <v>616669</v>
      </c>
      <c r="C77">
        <v>30746</v>
      </c>
    </row>
    <row r="78" spans="1:3" x14ac:dyDescent="0.35">
      <c r="A78" s="2"/>
      <c r="B78">
        <v>4624488</v>
      </c>
      <c r="C78">
        <v>0</v>
      </c>
    </row>
    <row r="80" spans="1:3" x14ac:dyDescent="0.35">
      <c r="A80" s="2"/>
      <c r="B80" s="2"/>
      <c r="C80" s="2"/>
    </row>
    <row r="81" spans="1:3" x14ac:dyDescent="0.35">
      <c r="A81" s="2"/>
      <c r="B81" s="2" t="s">
        <v>34</v>
      </c>
      <c r="C81" s="2" t="s">
        <v>37</v>
      </c>
    </row>
    <row r="82" spans="1:3" x14ac:dyDescent="0.35">
      <c r="A82" s="2"/>
      <c r="B82">
        <v>5753153</v>
      </c>
      <c r="C82">
        <v>122536</v>
      </c>
    </row>
    <row r="83" spans="1:3" x14ac:dyDescent="0.35">
      <c r="A83" s="2"/>
      <c r="B83">
        <v>15706744</v>
      </c>
      <c r="C83">
        <v>1338377</v>
      </c>
    </row>
    <row r="84" spans="1:3" x14ac:dyDescent="0.35">
      <c r="A84" s="2"/>
      <c r="B84">
        <v>635904</v>
      </c>
      <c r="C84">
        <v>1347</v>
      </c>
    </row>
    <row r="85" spans="1:3" x14ac:dyDescent="0.35">
      <c r="A85" s="2"/>
      <c r="B85">
        <v>5165729</v>
      </c>
      <c r="C85">
        <v>22989</v>
      </c>
    </row>
    <row r="86" spans="1:3" x14ac:dyDescent="0.35">
      <c r="A86" s="2"/>
      <c r="B86">
        <v>648263</v>
      </c>
      <c r="C86">
        <v>0</v>
      </c>
    </row>
    <row r="87" spans="1:3" x14ac:dyDescent="0.35">
      <c r="A87" s="2"/>
      <c r="B87">
        <v>4658626</v>
      </c>
      <c r="C87">
        <v>13398</v>
      </c>
    </row>
  </sheetData>
  <conditionalFormatting sqref="A8:I13">
    <cfRule type="expression" dxfId="8" priority="7">
      <formula>MOD(ROW(),2)=0</formula>
    </cfRule>
  </conditionalFormatting>
  <conditionalFormatting sqref="A19:L25">
    <cfRule type="expression" dxfId="7" priority="6">
      <formula>MOD(ROW(),2)=0</formula>
    </cfRule>
  </conditionalFormatting>
  <conditionalFormatting sqref="A30:L35">
    <cfRule type="expression" dxfId="6" priority="5">
      <formula>MOD(ROW(),2)=0</formula>
    </cfRule>
  </conditionalFormatting>
  <conditionalFormatting sqref="A41:L47">
    <cfRule type="expression" dxfId="5" priority="4">
      <formula>MOD(ROW(),2)=0</formula>
    </cfRule>
  </conditionalFormatting>
  <conditionalFormatting sqref="A52:L57">
    <cfRule type="expression" dxfId="4" priority="3">
      <formula>MOD(ROW(),2)=0</formula>
    </cfRule>
  </conditionalFormatting>
  <conditionalFormatting sqref="J8:L13">
    <cfRule type="expression" dxfId="3" priority="1">
      <formula>MOD(ROW(),2)=0</formula>
    </cfRule>
  </conditionalFormatting>
  <pageMargins left="0.7" right="0.7" top="0.75" bottom="0.75" header="0.3" footer="0.3"/>
  <pageSetup orientation="portrait" horizontalDpi="360" verticalDpi="360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2C4D4-6D01-4A75-8C86-607B4B143F52}">
  <dimension ref="A1:I61"/>
  <sheetViews>
    <sheetView zoomScaleNormal="100" workbookViewId="0">
      <selection activeCell="B18" sqref="B18"/>
    </sheetView>
  </sheetViews>
  <sheetFormatPr defaultRowHeight="14.5" x14ac:dyDescent="0.35"/>
  <cols>
    <col min="1" max="1" width="15.7265625" customWidth="1"/>
    <col min="2" max="2" width="24.7265625" customWidth="1"/>
    <col min="3" max="3" width="11.6328125" customWidth="1"/>
    <col min="4" max="4" width="12.6328125" customWidth="1"/>
    <col min="5" max="5" width="12" customWidth="1"/>
    <col min="6" max="6" width="20.36328125" customWidth="1"/>
    <col min="7" max="7" width="10.7265625" customWidth="1"/>
    <col min="8" max="8" width="12.08984375" customWidth="1"/>
    <col min="9" max="9" width="18.7265625" customWidth="1"/>
    <col min="12" max="12" width="9.08984375" customWidth="1"/>
  </cols>
  <sheetData>
    <row r="1" spans="1:9" ht="15.5" x14ac:dyDescent="0.35">
      <c r="A1" s="16" t="s">
        <v>51</v>
      </c>
    </row>
    <row r="2" spans="1:9" ht="15.5" x14ac:dyDescent="0.35">
      <c r="A2" s="16" t="s">
        <v>50</v>
      </c>
    </row>
    <row r="3" spans="1:9" ht="16.5" customHeight="1" x14ac:dyDescent="0.45">
      <c r="A3" s="7"/>
    </row>
    <row r="5" spans="1:9" x14ac:dyDescent="0.35">
      <c r="A5" s="2" t="s">
        <v>41</v>
      </c>
      <c r="B5" s="4"/>
      <c r="C5" s="4" t="s">
        <v>38</v>
      </c>
      <c r="D5" s="1"/>
      <c r="E5" s="1"/>
      <c r="F5" s="1"/>
      <c r="G5" s="1"/>
      <c r="H5" s="1"/>
    </row>
    <row r="6" spans="1:9" x14ac:dyDescent="0.35">
      <c r="A6" s="2" t="s">
        <v>40</v>
      </c>
      <c r="B6" s="2" t="s">
        <v>39</v>
      </c>
      <c r="C6" s="4" t="s">
        <v>21</v>
      </c>
      <c r="D6" s="4" t="s">
        <v>1</v>
      </c>
      <c r="E6" s="4" t="s">
        <v>20</v>
      </c>
      <c r="F6" s="8" t="s">
        <v>2</v>
      </c>
      <c r="G6" s="4" t="s">
        <v>3</v>
      </c>
      <c r="H6" s="4" t="s">
        <v>4</v>
      </c>
      <c r="I6" s="4" t="s">
        <v>56</v>
      </c>
    </row>
    <row r="7" spans="1:9" x14ac:dyDescent="0.35">
      <c r="A7">
        <v>1</v>
      </c>
      <c r="B7" t="s">
        <v>5</v>
      </c>
      <c r="C7" s="3">
        <v>12.433949999999999</v>
      </c>
      <c r="D7" s="3">
        <v>380.32245</v>
      </c>
      <c r="E7" s="3">
        <v>6.6080249999999996</v>
      </c>
      <c r="F7" s="3">
        <v>64.616849999999999</v>
      </c>
      <c r="G7" s="3">
        <v>0</v>
      </c>
      <c r="H7" s="3">
        <v>0</v>
      </c>
      <c r="I7" s="3">
        <f>SUM(C7:H7)</f>
        <v>463.98127499999998</v>
      </c>
    </row>
    <row r="8" spans="1:9" x14ac:dyDescent="0.35">
      <c r="A8">
        <v>2</v>
      </c>
      <c r="B8" t="s">
        <v>6</v>
      </c>
      <c r="C8" s="3">
        <v>0.134325</v>
      </c>
      <c r="D8" s="3">
        <v>0.13477500000000001</v>
      </c>
      <c r="E8" s="3">
        <v>0</v>
      </c>
      <c r="F8" s="3">
        <v>0.104625</v>
      </c>
      <c r="G8" s="3">
        <v>0</v>
      </c>
      <c r="H8" s="3">
        <v>0</v>
      </c>
      <c r="I8" s="3">
        <f t="shared" ref="I8:I21" si="0">SUM(C8:H8)</f>
        <v>0.37372499999999997</v>
      </c>
    </row>
    <row r="9" spans="1:9" x14ac:dyDescent="0.35">
      <c r="A9">
        <v>3</v>
      </c>
      <c r="B9" t="s">
        <v>7</v>
      </c>
      <c r="C9" s="3">
        <v>1.0430999999999999</v>
      </c>
      <c r="D9" s="3">
        <v>17.8416</v>
      </c>
      <c r="E9" s="3">
        <v>0.41804999999999998</v>
      </c>
      <c r="F9" s="3">
        <v>8.3227499999999992</v>
      </c>
      <c r="G9" s="3">
        <v>0</v>
      </c>
      <c r="H9" s="3">
        <v>0</v>
      </c>
      <c r="I9" s="3">
        <f t="shared" si="0"/>
        <v>27.625499999999999</v>
      </c>
    </row>
    <row r="10" spans="1:9" x14ac:dyDescent="0.35">
      <c r="A10">
        <v>4</v>
      </c>
      <c r="B10" t="s">
        <v>8</v>
      </c>
      <c r="C10" s="3">
        <v>0.15615000000000001</v>
      </c>
      <c r="D10" s="3">
        <v>11.109825000000001</v>
      </c>
      <c r="E10" s="3">
        <v>3.2849999999999997E-2</v>
      </c>
      <c r="F10" s="3">
        <v>1.9413</v>
      </c>
      <c r="G10" s="3">
        <v>0</v>
      </c>
      <c r="H10" s="3">
        <v>0</v>
      </c>
      <c r="I10" s="3">
        <f t="shared" si="0"/>
        <v>13.240125000000001</v>
      </c>
    </row>
    <row r="11" spans="1:9" x14ac:dyDescent="0.35">
      <c r="A11">
        <v>5</v>
      </c>
      <c r="B11" t="s">
        <v>9</v>
      </c>
      <c r="C11" s="3">
        <v>0.164025</v>
      </c>
      <c r="D11" s="3">
        <v>4.2164999999999999</v>
      </c>
      <c r="E11" s="3">
        <v>0</v>
      </c>
      <c r="F11" s="3">
        <v>0</v>
      </c>
      <c r="G11" s="3">
        <v>0</v>
      </c>
      <c r="H11" s="3">
        <v>0</v>
      </c>
      <c r="I11" s="3">
        <f t="shared" si="0"/>
        <v>4.3805249999999996</v>
      </c>
    </row>
    <row r="12" spans="1:9" x14ac:dyDescent="0.35">
      <c r="A12">
        <v>6</v>
      </c>
      <c r="B12" t="s">
        <v>10</v>
      </c>
      <c r="C12" s="3">
        <v>1.7774999999999999E-2</v>
      </c>
      <c r="D12" s="3">
        <v>8.0549999999999997E-2</v>
      </c>
      <c r="E12" s="3">
        <v>0</v>
      </c>
      <c r="F12" s="3">
        <v>0</v>
      </c>
      <c r="G12" s="3">
        <v>0</v>
      </c>
      <c r="H12" s="3">
        <v>0</v>
      </c>
      <c r="I12" s="3">
        <f t="shared" si="0"/>
        <v>9.8324999999999996E-2</v>
      </c>
    </row>
    <row r="13" spans="1:9" x14ac:dyDescent="0.35">
      <c r="A13">
        <v>7</v>
      </c>
      <c r="B13" t="s">
        <v>11</v>
      </c>
      <c r="C13" s="3">
        <v>0</v>
      </c>
      <c r="D13" s="3">
        <v>0.74902500000000005</v>
      </c>
      <c r="E13" s="3">
        <v>0</v>
      </c>
      <c r="F13" s="3">
        <v>0</v>
      </c>
      <c r="G13" s="3">
        <v>0</v>
      </c>
      <c r="H13" s="3">
        <v>0</v>
      </c>
      <c r="I13" s="3">
        <f t="shared" si="0"/>
        <v>0.74902500000000005</v>
      </c>
    </row>
    <row r="14" spans="1:9" x14ac:dyDescent="0.35">
      <c r="A14">
        <v>8</v>
      </c>
      <c r="B14" t="s">
        <v>12</v>
      </c>
      <c r="C14" s="3">
        <v>0</v>
      </c>
      <c r="D14" s="3">
        <v>0.1116</v>
      </c>
      <c r="E14" s="3">
        <v>0</v>
      </c>
      <c r="F14" s="3">
        <v>0</v>
      </c>
      <c r="G14" s="3">
        <v>0</v>
      </c>
      <c r="H14" s="3">
        <v>0</v>
      </c>
      <c r="I14" s="3">
        <f t="shared" si="0"/>
        <v>0.1116</v>
      </c>
    </row>
    <row r="15" spans="1:9" x14ac:dyDescent="0.35">
      <c r="A15">
        <v>9</v>
      </c>
      <c r="B15" t="s">
        <v>13</v>
      </c>
      <c r="C15" s="3">
        <v>9.8329500000000003</v>
      </c>
      <c r="D15" s="3">
        <v>0.46934999999999999</v>
      </c>
      <c r="E15" s="3">
        <v>0</v>
      </c>
      <c r="F15" s="3">
        <v>4.9724999999999998E-2</v>
      </c>
      <c r="G15" s="3">
        <v>0</v>
      </c>
      <c r="H15" s="3">
        <v>0</v>
      </c>
      <c r="I15" s="3">
        <f t="shared" si="0"/>
        <v>10.352025000000001</v>
      </c>
    </row>
    <row r="16" spans="1:9" x14ac:dyDescent="0.35">
      <c r="A16">
        <v>10</v>
      </c>
      <c r="B16" t="s">
        <v>14</v>
      </c>
      <c r="C16" s="3">
        <v>2.8700999999999999</v>
      </c>
      <c r="D16" s="3">
        <v>4.0367249999999997</v>
      </c>
      <c r="E16" s="3"/>
      <c r="F16" s="3">
        <v>3.8925000000000001E-2</v>
      </c>
      <c r="G16" s="3">
        <v>0</v>
      </c>
      <c r="H16" s="3">
        <v>0</v>
      </c>
      <c r="I16" s="3">
        <f t="shared" si="0"/>
        <v>6.9457499999999994</v>
      </c>
    </row>
    <row r="17" spans="1:9" x14ac:dyDescent="0.35">
      <c r="A17">
        <v>11</v>
      </c>
      <c r="B17" t="s">
        <v>15</v>
      </c>
      <c r="C17" s="3">
        <v>0.78727499999999995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f t="shared" si="0"/>
        <v>0.78727499999999995</v>
      </c>
    </row>
    <row r="18" spans="1:9" x14ac:dyDescent="0.35">
      <c r="A18">
        <v>12</v>
      </c>
      <c r="B18" t="s">
        <v>16</v>
      </c>
      <c r="C18" s="3">
        <v>0.77647500000000003</v>
      </c>
      <c r="D18" s="3">
        <v>0.24975</v>
      </c>
      <c r="E18" s="3">
        <v>0</v>
      </c>
      <c r="F18" s="3">
        <v>2.2499999999999999E-4</v>
      </c>
      <c r="G18" s="3">
        <v>0</v>
      </c>
      <c r="H18" s="3">
        <v>0</v>
      </c>
      <c r="I18" s="3">
        <f t="shared" si="0"/>
        <v>1.0264499999999999</v>
      </c>
    </row>
    <row r="19" spans="1:9" hidden="1" x14ac:dyDescent="0.35">
      <c r="A19">
        <v>13</v>
      </c>
      <c r="B19" t="s">
        <v>17</v>
      </c>
      <c r="C19" s="3">
        <v>433.37115</v>
      </c>
      <c r="D19" s="3">
        <v>5387.1138000000001</v>
      </c>
      <c r="E19" s="3">
        <v>145.6884</v>
      </c>
      <c r="F19" s="3">
        <v>1375.2643499999999</v>
      </c>
      <c r="G19" s="3">
        <v>2.52E-2</v>
      </c>
      <c r="H19" s="3">
        <v>4.4999999999999999E-4</v>
      </c>
      <c r="I19" s="3">
        <f t="shared" si="0"/>
        <v>7341.46335</v>
      </c>
    </row>
    <row r="20" spans="1:9" x14ac:dyDescent="0.35">
      <c r="A20">
        <v>14</v>
      </c>
      <c r="B20" t="s">
        <v>18</v>
      </c>
      <c r="C20" s="3">
        <v>0.64529999999999998</v>
      </c>
      <c r="D20" s="3">
        <v>4.583475</v>
      </c>
      <c r="E20" s="3">
        <v>0.45810000000000001</v>
      </c>
      <c r="F20" s="3">
        <v>0.70627499999999999</v>
      </c>
      <c r="G20" s="3">
        <v>0</v>
      </c>
      <c r="H20" s="3">
        <v>0</v>
      </c>
      <c r="I20" s="3">
        <f t="shared" si="0"/>
        <v>6.3931499999999994</v>
      </c>
    </row>
    <row r="21" spans="1:9" x14ac:dyDescent="0.35">
      <c r="A21">
        <v>15</v>
      </c>
      <c r="B21" t="s">
        <v>19</v>
      </c>
      <c r="C21" s="3">
        <v>0.69030000000000002</v>
      </c>
      <c r="D21" s="3">
        <v>1.7100000000000001E-2</v>
      </c>
      <c r="E21" s="3">
        <v>0</v>
      </c>
      <c r="F21" s="3">
        <v>0</v>
      </c>
      <c r="G21" s="3">
        <v>0</v>
      </c>
      <c r="H21" s="3">
        <v>0</v>
      </c>
      <c r="I21" s="3">
        <f t="shared" si="0"/>
        <v>0.70740000000000003</v>
      </c>
    </row>
    <row r="25" spans="1:9" x14ac:dyDescent="0.35">
      <c r="A25" s="2" t="s">
        <v>42</v>
      </c>
      <c r="C25" s="4" t="s">
        <v>38</v>
      </c>
      <c r="D25" s="1"/>
      <c r="E25" s="1"/>
      <c r="F25" s="1"/>
      <c r="G25" s="1"/>
      <c r="H25" s="1"/>
    </row>
    <row r="26" spans="1:9" x14ac:dyDescent="0.35">
      <c r="A26" s="2" t="s">
        <v>40</v>
      </c>
      <c r="B26" s="2" t="s">
        <v>39</v>
      </c>
      <c r="C26" s="4" t="s">
        <v>21</v>
      </c>
      <c r="D26" s="4" t="s">
        <v>1</v>
      </c>
      <c r="E26" s="4" t="s">
        <v>20</v>
      </c>
      <c r="F26" s="8" t="s">
        <v>2</v>
      </c>
      <c r="G26" s="4" t="s">
        <v>3</v>
      </c>
      <c r="H26" s="4" t="s">
        <v>4</v>
      </c>
      <c r="I26" s="4" t="s">
        <v>56</v>
      </c>
    </row>
    <row r="27" spans="1:9" x14ac:dyDescent="0.35">
      <c r="A27">
        <v>1</v>
      </c>
      <c r="B27" t="s">
        <v>5</v>
      </c>
      <c r="C27" s="3">
        <v>12.400425</v>
      </c>
      <c r="D27" s="3">
        <v>378.32467500000001</v>
      </c>
      <c r="E27" s="3">
        <v>6.6120749999999999</v>
      </c>
      <c r="F27" s="3">
        <v>64.260225000000005</v>
      </c>
      <c r="G27" s="3">
        <v>0</v>
      </c>
      <c r="H27" s="3">
        <v>0</v>
      </c>
      <c r="I27" s="3">
        <f>SUM(C27:H27)</f>
        <v>461.59739999999999</v>
      </c>
    </row>
    <row r="28" spans="1:9" x14ac:dyDescent="0.35">
      <c r="A28">
        <v>2</v>
      </c>
      <c r="B28" t="s">
        <v>6</v>
      </c>
      <c r="C28" s="3">
        <v>0.134325</v>
      </c>
      <c r="D28" s="3">
        <v>0.13364999999999999</v>
      </c>
      <c r="E28" s="3">
        <v>0</v>
      </c>
      <c r="F28" s="3">
        <v>0.104625</v>
      </c>
      <c r="G28" s="3">
        <v>0</v>
      </c>
      <c r="H28" s="3">
        <v>0</v>
      </c>
      <c r="I28" s="3">
        <f t="shared" ref="I28:I41" si="1">SUM(C28:H28)</f>
        <v>0.37259999999999993</v>
      </c>
    </row>
    <row r="29" spans="1:9" x14ac:dyDescent="0.35">
      <c r="A29">
        <v>3</v>
      </c>
      <c r="B29" t="s">
        <v>7</v>
      </c>
      <c r="C29" s="3">
        <v>1.094625</v>
      </c>
      <c r="D29" s="3">
        <v>19.543949999999999</v>
      </c>
      <c r="E29" s="3">
        <v>0.4194</v>
      </c>
      <c r="F29" s="3">
        <v>8.3787749999999992</v>
      </c>
      <c r="G29" s="3">
        <v>0</v>
      </c>
      <c r="H29" s="3">
        <v>0</v>
      </c>
      <c r="I29" s="3">
        <f t="shared" si="1"/>
        <v>29.436749999999996</v>
      </c>
    </row>
    <row r="30" spans="1:9" x14ac:dyDescent="0.35">
      <c r="A30">
        <v>4</v>
      </c>
      <c r="B30" t="s">
        <v>8</v>
      </c>
      <c r="C30" s="3">
        <v>0.111375</v>
      </c>
      <c r="D30" s="3">
        <v>7.8714000000000004</v>
      </c>
      <c r="E30" s="3">
        <v>2.7449999999999999E-2</v>
      </c>
      <c r="F30" s="3">
        <v>2.31345</v>
      </c>
      <c r="G30" s="3">
        <v>0</v>
      </c>
      <c r="H30" s="3">
        <v>0</v>
      </c>
      <c r="I30" s="3">
        <f t="shared" si="1"/>
        <v>10.323675</v>
      </c>
    </row>
    <row r="31" spans="1:9" x14ac:dyDescent="0.35">
      <c r="A31">
        <v>5</v>
      </c>
      <c r="B31" t="s">
        <v>9</v>
      </c>
      <c r="C31" s="3">
        <v>0.164025</v>
      </c>
      <c r="D31" s="3">
        <v>3.9980250000000002</v>
      </c>
      <c r="E31" s="3">
        <v>0</v>
      </c>
      <c r="F31" s="3">
        <v>0</v>
      </c>
      <c r="G31" s="3">
        <v>0</v>
      </c>
      <c r="H31" s="3">
        <v>0</v>
      </c>
      <c r="I31" s="3">
        <f t="shared" si="1"/>
        <v>4.1620499999999998</v>
      </c>
    </row>
    <row r="32" spans="1:9" x14ac:dyDescent="0.35">
      <c r="A32">
        <v>6</v>
      </c>
      <c r="B32" t="s">
        <v>10</v>
      </c>
      <c r="C32" s="3">
        <v>1.7774999999999999E-2</v>
      </c>
      <c r="D32" s="3">
        <v>8.0549999999999997E-2</v>
      </c>
      <c r="E32" s="3">
        <v>0</v>
      </c>
      <c r="F32" s="3">
        <v>0</v>
      </c>
      <c r="G32" s="3">
        <v>0</v>
      </c>
      <c r="H32" s="3">
        <v>0</v>
      </c>
      <c r="I32" s="3">
        <f t="shared" si="1"/>
        <v>9.8324999999999996E-2</v>
      </c>
    </row>
    <row r="33" spans="1:9" x14ac:dyDescent="0.35">
      <c r="A33">
        <v>7</v>
      </c>
      <c r="B33" t="s">
        <v>11</v>
      </c>
      <c r="C33" s="3">
        <v>0</v>
      </c>
      <c r="D33" s="3">
        <v>0.98550000000000004</v>
      </c>
      <c r="E33" s="3">
        <v>0</v>
      </c>
      <c r="F33" s="3">
        <v>0</v>
      </c>
      <c r="G33" s="3">
        <v>0</v>
      </c>
      <c r="H33" s="3">
        <v>0</v>
      </c>
      <c r="I33" s="3">
        <f t="shared" si="1"/>
        <v>0.98550000000000004</v>
      </c>
    </row>
    <row r="34" spans="1:9" x14ac:dyDescent="0.35">
      <c r="A34">
        <v>8</v>
      </c>
      <c r="B34" t="s">
        <v>12</v>
      </c>
      <c r="C34" s="3">
        <v>0</v>
      </c>
      <c r="D34" s="3">
        <v>9.3600000000000003E-2</v>
      </c>
      <c r="E34" s="3">
        <v>0</v>
      </c>
      <c r="F34" s="3">
        <v>0</v>
      </c>
      <c r="G34" s="3">
        <v>0</v>
      </c>
      <c r="H34" s="3">
        <v>0</v>
      </c>
      <c r="I34" s="3">
        <f t="shared" si="1"/>
        <v>9.3600000000000003E-2</v>
      </c>
    </row>
    <row r="35" spans="1:9" x14ac:dyDescent="0.35">
      <c r="A35">
        <v>9</v>
      </c>
      <c r="B35" t="s">
        <v>13</v>
      </c>
      <c r="C35" s="3">
        <v>9.8329500000000003</v>
      </c>
      <c r="D35" s="3">
        <v>0.45067499999999999</v>
      </c>
      <c r="E35" s="3">
        <v>0</v>
      </c>
      <c r="F35" s="3">
        <v>4.9724999999999998E-2</v>
      </c>
      <c r="G35" s="3">
        <v>0</v>
      </c>
      <c r="H35" s="3">
        <v>0</v>
      </c>
      <c r="I35" s="3">
        <f t="shared" si="1"/>
        <v>10.333350000000001</v>
      </c>
    </row>
    <row r="36" spans="1:9" x14ac:dyDescent="0.35">
      <c r="A36">
        <v>10</v>
      </c>
      <c r="B36" t="s">
        <v>14</v>
      </c>
      <c r="C36" s="3">
        <v>2.8700999999999999</v>
      </c>
      <c r="D36" s="3">
        <v>3.0667499999999999</v>
      </c>
      <c r="E36" s="3">
        <v>0</v>
      </c>
      <c r="F36" s="3">
        <v>2.4074999999999999E-2</v>
      </c>
      <c r="G36" s="3">
        <v>0</v>
      </c>
      <c r="H36" s="3">
        <v>0</v>
      </c>
      <c r="I36" s="3">
        <f t="shared" si="1"/>
        <v>5.9609249999999996</v>
      </c>
    </row>
    <row r="37" spans="1:9" x14ac:dyDescent="0.35">
      <c r="A37">
        <v>11</v>
      </c>
      <c r="B37" t="s">
        <v>15</v>
      </c>
      <c r="C37" s="3">
        <v>0.78727499999999995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f t="shared" si="1"/>
        <v>0.78727499999999995</v>
      </c>
    </row>
    <row r="38" spans="1:9" x14ac:dyDescent="0.35">
      <c r="A38">
        <v>12</v>
      </c>
      <c r="B38" t="s">
        <v>16</v>
      </c>
      <c r="C38" s="3">
        <v>0.72337499999999999</v>
      </c>
      <c r="D38" s="3">
        <v>0.24929999999999999</v>
      </c>
      <c r="E38" s="3">
        <v>0</v>
      </c>
      <c r="F38" s="3">
        <v>3.375E-3</v>
      </c>
      <c r="G38" s="3">
        <v>0</v>
      </c>
      <c r="H38" s="3">
        <v>0</v>
      </c>
      <c r="I38" s="3">
        <f t="shared" si="1"/>
        <v>0.97604999999999997</v>
      </c>
    </row>
    <row r="39" spans="1:9" hidden="1" x14ac:dyDescent="0.35">
      <c r="A39">
        <v>13</v>
      </c>
      <c r="B39" t="s">
        <v>17</v>
      </c>
      <c r="C39" s="3">
        <v>433.72867500000001</v>
      </c>
      <c r="D39" s="3">
        <v>5392.0572750000001</v>
      </c>
      <c r="E39" s="3">
        <v>145.90305000000001</v>
      </c>
      <c r="F39" s="3">
        <v>1374.2741249999999</v>
      </c>
      <c r="G39" s="3">
        <v>2.8125000000000001E-2</v>
      </c>
      <c r="H39" s="3">
        <v>0</v>
      </c>
      <c r="I39" s="3">
        <f t="shared" si="1"/>
        <v>7345.99125</v>
      </c>
    </row>
    <row r="40" spans="1:9" x14ac:dyDescent="0.35">
      <c r="A40">
        <v>14</v>
      </c>
      <c r="B40" t="s">
        <v>18</v>
      </c>
      <c r="C40" s="3">
        <v>0.76995000000000002</v>
      </c>
      <c r="D40" s="3">
        <v>5.1655499999999996</v>
      </c>
      <c r="E40" s="3">
        <v>0.48104999999999998</v>
      </c>
      <c r="F40" s="3">
        <v>0.73260000000000003</v>
      </c>
      <c r="G40" s="3">
        <v>0</v>
      </c>
      <c r="H40" s="3">
        <v>0</v>
      </c>
      <c r="I40" s="3">
        <f t="shared" si="1"/>
        <v>7.1491499999999988</v>
      </c>
    </row>
    <row r="41" spans="1:9" x14ac:dyDescent="0.35">
      <c r="A41">
        <v>15</v>
      </c>
      <c r="B41" t="s">
        <v>19</v>
      </c>
      <c r="C41" s="3">
        <v>0.69030000000000002</v>
      </c>
      <c r="D41" s="3">
        <v>7.6499999999999997E-3</v>
      </c>
      <c r="E41" s="3">
        <v>0</v>
      </c>
      <c r="F41" s="3">
        <v>0</v>
      </c>
      <c r="G41" s="3">
        <v>0</v>
      </c>
      <c r="H41" s="3">
        <v>0</v>
      </c>
      <c r="I41" s="3">
        <f t="shared" si="1"/>
        <v>0.69795000000000007</v>
      </c>
    </row>
    <row r="45" spans="1:9" x14ac:dyDescent="0.35">
      <c r="A45" s="2" t="s">
        <v>43</v>
      </c>
      <c r="C45" s="4" t="s">
        <v>38</v>
      </c>
      <c r="D45" s="1"/>
      <c r="E45" s="1"/>
      <c r="F45" s="1"/>
      <c r="G45" s="1"/>
      <c r="H45" s="1"/>
    </row>
    <row r="46" spans="1:9" x14ac:dyDescent="0.35">
      <c r="A46" s="2" t="s">
        <v>40</v>
      </c>
      <c r="B46" s="2" t="s">
        <v>39</v>
      </c>
      <c r="C46" s="4" t="s">
        <v>21</v>
      </c>
      <c r="D46" s="4" t="s">
        <v>1</v>
      </c>
      <c r="E46" s="4" t="s">
        <v>20</v>
      </c>
      <c r="F46" s="8" t="s">
        <v>2</v>
      </c>
      <c r="G46" s="4" t="s">
        <v>3</v>
      </c>
      <c r="H46" s="4" t="s">
        <v>4</v>
      </c>
      <c r="I46" s="4" t="s">
        <v>56</v>
      </c>
    </row>
    <row r="47" spans="1:9" x14ac:dyDescent="0.35">
      <c r="A47">
        <v>1</v>
      </c>
      <c r="B47" t="s">
        <v>5</v>
      </c>
      <c r="C47" s="3">
        <v>13.776975</v>
      </c>
      <c r="D47" s="3">
        <v>383.36174999999997</v>
      </c>
      <c r="E47" s="3">
        <v>7.0758000000000001</v>
      </c>
      <c r="F47" s="3">
        <v>73.778625000000005</v>
      </c>
      <c r="G47" s="3">
        <v>0</v>
      </c>
      <c r="H47" s="3">
        <v>0</v>
      </c>
      <c r="I47" s="3">
        <f>SUM(C47:H47)</f>
        <v>477.99315000000001</v>
      </c>
    </row>
    <row r="48" spans="1:9" x14ac:dyDescent="0.35">
      <c r="A48">
        <v>2</v>
      </c>
      <c r="B48" t="s">
        <v>6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f t="shared" ref="I48:I61" si="2">SUM(C48:H48)</f>
        <v>0</v>
      </c>
    </row>
    <row r="49" spans="1:9" x14ac:dyDescent="0.35">
      <c r="A49">
        <v>3</v>
      </c>
      <c r="B49" t="s">
        <v>7</v>
      </c>
      <c r="C49" s="3">
        <v>9.5399999999999999E-2</v>
      </c>
      <c r="D49" s="3">
        <v>0.46260000000000001</v>
      </c>
      <c r="E49" s="3">
        <v>1.575E-2</v>
      </c>
      <c r="F49" s="3">
        <v>0.47362500000000002</v>
      </c>
      <c r="G49" s="3">
        <v>0</v>
      </c>
      <c r="H49" s="3">
        <v>0</v>
      </c>
      <c r="I49" s="3">
        <f t="shared" si="2"/>
        <v>1.0473750000000002</v>
      </c>
    </row>
    <row r="50" spans="1:9" x14ac:dyDescent="0.35">
      <c r="A50">
        <v>4</v>
      </c>
      <c r="B50" t="s">
        <v>8</v>
      </c>
      <c r="C50" s="3">
        <v>6.7500000000000004E-4</v>
      </c>
      <c r="D50" s="3">
        <v>2.07E-2</v>
      </c>
      <c r="E50" s="3">
        <v>0</v>
      </c>
      <c r="F50" s="3">
        <v>7.9200000000000007E-2</v>
      </c>
      <c r="G50" s="3">
        <v>0</v>
      </c>
      <c r="H50" s="3">
        <v>0</v>
      </c>
      <c r="I50" s="3">
        <f t="shared" si="2"/>
        <v>0.100575</v>
      </c>
    </row>
    <row r="51" spans="1:9" x14ac:dyDescent="0.35">
      <c r="A51">
        <v>5</v>
      </c>
      <c r="B51" t="s">
        <v>9</v>
      </c>
      <c r="C51" s="3">
        <v>11.608874999999999</v>
      </c>
      <c r="D51" s="3">
        <v>4.59</v>
      </c>
      <c r="E51" s="3">
        <v>0</v>
      </c>
      <c r="F51" s="3">
        <v>0.15434999999999999</v>
      </c>
      <c r="G51" s="3">
        <v>0</v>
      </c>
      <c r="H51" s="3">
        <v>0</v>
      </c>
      <c r="I51" s="3">
        <f t="shared" si="2"/>
        <v>16.353225000000002</v>
      </c>
    </row>
    <row r="52" spans="1:9" x14ac:dyDescent="0.35">
      <c r="A52">
        <v>6</v>
      </c>
      <c r="B52" t="s">
        <v>10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f t="shared" si="2"/>
        <v>0</v>
      </c>
    </row>
    <row r="53" spans="1:9" x14ac:dyDescent="0.35">
      <c r="A53">
        <v>7</v>
      </c>
      <c r="B53" t="s">
        <v>11</v>
      </c>
      <c r="C53" s="3">
        <v>0</v>
      </c>
      <c r="D53" s="3">
        <v>0.24660000000000001</v>
      </c>
      <c r="E53" s="3">
        <v>0</v>
      </c>
      <c r="F53" s="3">
        <v>0</v>
      </c>
      <c r="G53" s="3">
        <v>0</v>
      </c>
      <c r="H53" s="3">
        <v>0</v>
      </c>
      <c r="I53" s="3">
        <f t="shared" si="2"/>
        <v>0.24660000000000001</v>
      </c>
    </row>
    <row r="54" spans="1:9" x14ac:dyDescent="0.35">
      <c r="A54">
        <v>8</v>
      </c>
      <c r="B54" t="s">
        <v>12</v>
      </c>
      <c r="C54" s="3">
        <v>0</v>
      </c>
      <c r="D54" s="3">
        <v>1.1249999999999999E-3</v>
      </c>
      <c r="E54" s="3">
        <v>0</v>
      </c>
      <c r="F54" s="3">
        <v>0</v>
      </c>
      <c r="G54" s="3">
        <v>0</v>
      </c>
      <c r="H54" s="3">
        <v>0</v>
      </c>
      <c r="I54" s="3">
        <f t="shared" si="2"/>
        <v>1.1249999999999999E-3</v>
      </c>
    </row>
    <row r="55" spans="1:9" x14ac:dyDescent="0.35">
      <c r="A55">
        <v>9</v>
      </c>
      <c r="B55" t="s">
        <v>13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f t="shared" si="2"/>
        <v>0</v>
      </c>
    </row>
    <row r="56" spans="1:9" x14ac:dyDescent="0.35">
      <c r="A56">
        <v>10</v>
      </c>
      <c r="B56" t="s">
        <v>14</v>
      </c>
      <c r="C56" s="3">
        <v>3.0606749999999998</v>
      </c>
      <c r="D56" s="3">
        <v>3.2863500000000001</v>
      </c>
      <c r="E56" s="3">
        <v>0</v>
      </c>
      <c r="F56" s="3">
        <v>7.3349999999999999E-2</v>
      </c>
      <c r="G56" s="3">
        <v>0</v>
      </c>
      <c r="H56" s="3">
        <v>0</v>
      </c>
      <c r="I56" s="3">
        <f t="shared" si="2"/>
        <v>6.4203749999999999</v>
      </c>
    </row>
    <row r="57" spans="1:9" x14ac:dyDescent="0.35">
      <c r="A57">
        <v>11</v>
      </c>
      <c r="B57" t="s">
        <v>15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f t="shared" si="2"/>
        <v>0</v>
      </c>
    </row>
    <row r="58" spans="1:9" x14ac:dyDescent="0.35">
      <c r="A58">
        <v>12</v>
      </c>
      <c r="B58" t="s">
        <v>16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f t="shared" si="2"/>
        <v>0</v>
      </c>
    </row>
    <row r="59" spans="1:9" hidden="1" x14ac:dyDescent="0.35">
      <c r="A59">
        <v>13</v>
      </c>
      <c r="B59" t="s">
        <v>17</v>
      </c>
      <c r="C59" s="3">
        <v>431.37292500000001</v>
      </c>
      <c r="D59" s="3">
        <v>5410.1115</v>
      </c>
      <c r="E59" s="3">
        <v>145.85220000000001</v>
      </c>
      <c r="F59" s="3">
        <v>1383.1341749999999</v>
      </c>
      <c r="G59" s="3">
        <v>0.33322499999999999</v>
      </c>
      <c r="H59" s="3">
        <v>0</v>
      </c>
      <c r="I59" s="3">
        <f t="shared" si="2"/>
        <v>7370.8040250000004</v>
      </c>
    </row>
    <row r="60" spans="1:9" x14ac:dyDescent="0.35">
      <c r="A60">
        <v>14</v>
      </c>
      <c r="B60" t="s">
        <v>18</v>
      </c>
      <c r="C60" s="3">
        <v>0.12285</v>
      </c>
      <c r="D60" s="3">
        <v>0.60075000000000001</v>
      </c>
      <c r="E60" s="3">
        <v>4.725E-3</v>
      </c>
      <c r="F60" s="3">
        <v>4.9950000000000001E-2</v>
      </c>
      <c r="G60" s="3">
        <v>0</v>
      </c>
      <c r="H60" s="3">
        <v>0</v>
      </c>
      <c r="I60" s="3">
        <f t="shared" si="2"/>
        <v>0.77827500000000005</v>
      </c>
    </row>
    <row r="61" spans="1:9" x14ac:dyDescent="0.35">
      <c r="A61">
        <v>15</v>
      </c>
      <c r="B61" t="s">
        <v>19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f t="shared" si="2"/>
        <v>0</v>
      </c>
    </row>
  </sheetData>
  <conditionalFormatting sqref="A7:I21">
    <cfRule type="expression" dxfId="2" priority="3">
      <formula>MOD(ROW(),2)=0</formula>
    </cfRule>
  </conditionalFormatting>
  <conditionalFormatting sqref="A27:I41">
    <cfRule type="expression" dxfId="1" priority="2">
      <formula>MOD(ROW(),2)=0</formula>
    </cfRule>
  </conditionalFormatting>
  <conditionalFormatting sqref="A47:I61">
    <cfRule type="expression" dxfId="0" priority="1">
      <formula>MOD(ROW(),2)=0</formula>
    </cfRule>
  </conditionalFormatting>
  <pageMargins left="0.7" right="0.7" top="0.75" bottom="0.75" header="0.3" footer="0.3"/>
  <pageSetup paperSize="256" orientation="portrait" horizontalDpi="203" verticalDpi="203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Change</vt:lpstr>
      <vt:lpstr>Change_Persistence</vt:lpstr>
    </vt:vector>
  </TitlesOfParts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Cambodia</dc:title>
  <dc:creator>James Toledano;reastman@clarku.edu</dc:creator>
  <cp:keywords>land change cambodia</cp:keywords>
  <cp:lastModifiedBy>James Toledano</cp:lastModifiedBy>
  <dcterms:created xsi:type="dcterms:W3CDTF">2019-03-31T22:20:05Z</dcterms:created>
  <dcterms:modified xsi:type="dcterms:W3CDTF">2020-12-09T21:13:38Z</dcterms:modified>
</cp:coreProperties>
</file>