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821D4604-04B5-4C8A-A3B2-DF9E1ABD17FB}" xr6:coauthVersionLast="45" xr6:coauthVersionMax="45" xr10:uidLastSave="{00000000-0000-0000-0000-000000000000}"/>
  <bookViews>
    <workbookView xWindow="2140" yWindow="230" windowWidth="25580" windowHeight="15980" xr2:uid="{6D2BF499-7959-4DE7-9C56-1882BF8C2F37}"/>
  </bookViews>
  <sheets>
    <sheet name="Change" sheetId="1" r:id="rId1"/>
    <sheet name="Change_Persistence" sheetId="3" r:id="rId2"/>
  </sheets>
  <definedNames>
    <definedName name="_xlnm.Print_Titles" localSheetId="1">Change_Persistence!$A:$B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1" i="3" l="1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D82" i="1" l="1"/>
  <c r="H82" i="1" s="1"/>
  <c r="D66" i="1"/>
  <c r="C66" i="1"/>
  <c r="B66" i="1"/>
  <c r="F66" i="1" s="1"/>
  <c r="D50" i="1"/>
  <c r="C50" i="1"/>
  <c r="G50" i="1" s="1"/>
  <c r="J50" i="1" s="1"/>
  <c r="B50" i="1"/>
  <c r="F50" i="1" s="1"/>
  <c r="D34" i="1"/>
  <c r="C34" i="1"/>
  <c r="B34" i="1"/>
  <c r="F34" i="1" s="1"/>
  <c r="H18" i="1"/>
  <c r="B18" i="1"/>
  <c r="F18" i="1" s="1"/>
  <c r="C18" i="1"/>
  <c r="D18" i="1"/>
  <c r="H77" i="1"/>
  <c r="H78" i="1"/>
  <c r="H81" i="1"/>
  <c r="H71" i="1"/>
  <c r="C72" i="1"/>
  <c r="C73" i="1"/>
  <c r="C74" i="1"/>
  <c r="G74" i="1" s="1"/>
  <c r="C75" i="1"/>
  <c r="G75" i="1" s="1"/>
  <c r="C76" i="1"/>
  <c r="G76" i="1" s="1"/>
  <c r="C77" i="1"/>
  <c r="C78" i="1"/>
  <c r="C79" i="1"/>
  <c r="G79" i="1" s="1"/>
  <c r="C80" i="1"/>
  <c r="G80" i="1" s="1"/>
  <c r="C81" i="1"/>
  <c r="G81" i="1" s="1"/>
  <c r="C71" i="1"/>
  <c r="G71" i="1" s="1"/>
  <c r="B77" i="1"/>
  <c r="F77" i="1" s="1"/>
  <c r="H72" i="1"/>
  <c r="H73" i="1"/>
  <c r="H74" i="1"/>
  <c r="H75" i="1"/>
  <c r="H76" i="1"/>
  <c r="G77" i="1"/>
  <c r="G78" i="1"/>
  <c r="H79" i="1"/>
  <c r="G55" i="1"/>
  <c r="J55" i="1" s="1"/>
  <c r="H55" i="1"/>
  <c r="G56" i="1"/>
  <c r="J56" i="1" s="1"/>
  <c r="H56" i="1"/>
  <c r="G57" i="1"/>
  <c r="J57" i="1" s="1"/>
  <c r="H57" i="1"/>
  <c r="G58" i="1"/>
  <c r="J58" i="1" s="1"/>
  <c r="H58" i="1"/>
  <c r="G59" i="1"/>
  <c r="H59" i="1"/>
  <c r="G60" i="1"/>
  <c r="H60" i="1"/>
  <c r="G61" i="1"/>
  <c r="H61" i="1"/>
  <c r="G62" i="1"/>
  <c r="H62" i="1"/>
  <c r="G63" i="1"/>
  <c r="H63" i="1"/>
  <c r="G64" i="1"/>
  <c r="J64" i="1" s="1"/>
  <c r="H64" i="1"/>
  <c r="G65" i="1"/>
  <c r="H65" i="1"/>
  <c r="F56" i="1"/>
  <c r="F57" i="1"/>
  <c r="F58" i="1"/>
  <c r="F59" i="1"/>
  <c r="F60" i="1"/>
  <c r="F61" i="1"/>
  <c r="F62" i="1"/>
  <c r="F63" i="1"/>
  <c r="F64" i="1"/>
  <c r="F65" i="1"/>
  <c r="F55" i="1"/>
  <c r="G39" i="1"/>
  <c r="H39" i="1"/>
  <c r="G40" i="1"/>
  <c r="J40" i="1" s="1"/>
  <c r="H40" i="1"/>
  <c r="G41" i="1"/>
  <c r="J41" i="1" s="1"/>
  <c r="H41" i="1"/>
  <c r="G42" i="1"/>
  <c r="J42" i="1" s="1"/>
  <c r="H42" i="1"/>
  <c r="G43" i="1"/>
  <c r="J43" i="1" s="1"/>
  <c r="H43" i="1"/>
  <c r="G44" i="1"/>
  <c r="H44" i="1"/>
  <c r="G45" i="1"/>
  <c r="H45" i="1"/>
  <c r="G46" i="1"/>
  <c r="H46" i="1"/>
  <c r="G47" i="1"/>
  <c r="J47" i="1" s="1"/>
  <c r="H47" i="1"/>
  <c r="G48" i="1"/>
  <c r="H48" i="1"/>
  <c r="G49" i="1"/>
  <c r="H49" i="1"/>
  <c r="F40" i="1"/>
  <c r="F41" i="1"/>
  <c r="F42" i="1"/>
  <c r="F43" i="1"/>
  <c r="F44" i="1"/>
  <c r="F45" i="1"/>
  <c r="F46" i="1"/>
  <c r="F47" i="1"/>
  <c r="F48" i="1"/>
  <c r="F49" i="1"/>
  <c r="F39" i="1"/>
  <c r="G23" i="1"/>
  <c r="H23" i="1"/>
  <c r="G24" i="1"/>
  <c r="H24" i="1"/>
  <c r="G25" i="1"/>
  <c r="H25" i="1"/>
  <c r="G26" i="1"/>
  <c r="J26" i="1" s="1"/>
  <c r="H26" i="1"/>
  <c r="G27" i="1"/>
  <c r="J27" i="1" s="1"/>
  <c r="H27" i="1"/>
  <c r="G28" i="1"/>
  <c r="J28" i="1" s="1"/>
  <c r="H28" i="1"/>
  <c r="G29" i="1"/>
  <c r="H29" i="1"/>
  <c r="G30" i="1"/>
  <c r="H30" i="1"/>
  <c r="G31" i="1"/>
  <c r="H31" i="1"/>
  <c r="G32" i="1"/>
  <c r="H32" i="1"/>
  <c r="G33" i="1"/>
  <c r="H33" i="1"/>
  <c r="F24" i="1"/>
  <c r="F25" i="1"/>
  <c r="F26" i="1"/>
  <c r="F27" i="1"/>
  <c r="F28" i="1"/>
  <c r="F29" i="1"/>
  <c r="F30" i="1"/>
  <c r="F31" i="1"/>
  <c r="F32" i="1"/>
  <c r="F33" i="1"/>
  <c r="F23" i="1"/>
  <c r="B72" i="1"/>
  <c r="B73" i="1"/>
  <c r="B74" i="1"/>
  <c r="B75" i="1"/>
  <c r="B76" i="1"/>
  <c r="B78" i="1"/>
  <c r="B79" i="1"/>
  <c r="F79" i="1" s="1"/>
  <c r="B80" i="1"/>
  <c r="F80" i="1" s="1"/>
  <c r="B81" i="1"/>
  <c r="B71" i="1"/>
  <c r="F71" i="1" s="1"/>
  <c r="F8" i="1"/>
  <c r="G8" i="1"/>
  <c r="H8" i="1"/>
  <c r="F9" i="1"/>
  <c r="G9" i="1"/>
  <c r="J9" i="1" s="1"/>
  <c r="H9" i="1"/>
  <c r="F10" i="1"/>
  <c r="G10" i="1"/>
  <c r="J10" i="1" s="1"/>
  <c r="H10" i="1"/>
  <c r="F11" i="1"/>
  <c r="G11" i="1"/>
  <c r="J11" i="1" s="1"/>
  <c r="H11" i="1"/>
  <c r="F12" i="1"/>
  <c r="G12" i="1"/>
  <c r="J12" i="1" s="1"/>
  <c r="H12" i="1"/>
  <c r="F13" i="1"/>
  <c r="G13" i="1"/>
  <c r="J13" i="1" s="1"/>
  <c r="H13" i="1"/>
  <c r="F14" i="1"/>
  <c r="G14" i="1"/>
  <c r="J14" i="1" s="1"/>
  <c r="H14" i="1"/>
  <c r="F15" i="1"/>
  <c r="G15" i="1"/>
  <c r="J15" i="1" s="1"/>
  <c r="H15" i="1"/>
  <c r="F16" i="1"/>
  <c r="G16" i="1"/>
  <c r="J16" i="1" s="1"/>
  <c r="H16" i="1"/>
  <c r="F17" i="1"/>
  <c r="G17" i="1"/>
  <c r="J17" i="1" s="1"/>
  <c r="H17" i="1"/>
  <c r="G7" i="1"/>
  <c r="J7" i="1" s="1"/>
  <c r="H7" i="1"/>
  <c r="F7" i="1"/>
  <c r="J49" i="1" l="1"/>
  <c r="K75" i="1"/>
  <c r="L75" i="1"/>
  <c r="L18" i="1"/>
  <c r="L28" i="1"/>
  <c r="K28" i="1"/>
  <c r="K12" i="1"/>
  <c r="L12" i="1"/>
  <c r="J48" i="1"/>
  <c r="J63" i="1"/>
  <c r="K74" i="1"/>
  <c r="K63" i="1"/>
  <c r="L63" i="1"/>
  <c r="J8" i="1"/>
  <c r="J33" i="1"/>
  <c r="L47" i="1"/>
  <c r="K47" i="1"/>
  <c r="L41" i="1"/>
  <c r="K41" i="1"/>
  <c r="L62" i="1"/>
  <c r="K62" i="1"/>
  <c r="L56" i="1"/>
  <c r="K56" i="1"/>
  <c r="L73" i="1"/>
  <c r="L48" i="1"/>
  <c r="K48" i="1"/>
  <c r="K16" i="1"/>
  <c r="L16" i="1"/>
  <c r="J62" i="1"/>
  <c r="L72" i="1"/>
  <c r="L42" i="1"/>
  <c r="K42" i="1"/>
  <c r="K33" i="1"/>
  <c r="L33" i="1"/>
  <c r="K15" i="1"/>
  <c r="L15" i="1"/>
  <c r="J32" i="1"/>
  <c r="L46" i="1"/>
  <c r="K46" i="1"/>
  <c r="K40" i="1"/>
  <c r="L40" i="1"/>
  <c r="L61" i="1"/>
  <c r="K61" i="1"/>
  <c r="L55" i="1"/>
  <c r="K55" i="1"/>
  <c r="L71" i="1"/>
  <c r="K71" i="1"/>
  <c r="K57" i="1"/>
  <c r="L57" i="1"/>
  <c r="K8" i="1"/>
  <c r="L8" i="1"/>
  <c r="L32" i="1"/>
  <c r="K32" i="1"/>
  <c r="J61" i="1"/>
  <c r="J71" i="1"/>
  <c r="K81" i="1"/>
  <c r="K11" i="1"/>
  <c r="L11" i="1"/>
  <c r="J31" i="1"/>
  <c r="J81" i="1"/>
  <c r="K78" i="1"/>
  <c r="L26" i="1"/>
  <c r="K26" i="1"/>
  <c r="K31" i="1"/>
  <c r="L31" i="1"/>
  <c r="J25" i="1"/>
  <c r="K45" i="1"/>
  <c r="L45" i="1"/>
  <c r="L39" i="1"/>
  <c r="K39" i="1"/>
  <c r="K60" i="1"/>
  <c r="L60" i="1"/>
  <c r="K79" i="1"/>
  <c r="L79" i="1"/>
  <c r="K14" i="1"/>
  <c r="L14" i="1"/>
  <c r="K10" i="1"/>
  <c r="L10" i="1"/>
  <c r="L30" i="1"/>
  <c r="K30" i="1"/>
  <c r="L24" i="1"/>
  <c r="K24" i="1"/>
  <c r="J45" i="1"/>
  <c r="J39" i="1"/>
  <c r="J60" i="1"/>
  <c r="J78" i="1"/>
  <c r="J80" i="1"/>
  <c r="L77" i="1"/>
  <c r="K77" i="1"/>
  <c r="K27" i="1"/>
  <c r="L27" i="1"/>
  <c r="J46" i="1"/>
  <c r="J24" i="1"/>
  <c r="K44" i="1"/>
  <c r="L44" i="1"/>
  <c r="L65" i="1"/>
  <c r="K65" i="1"/>
  <c r="K59" i="1"/>
  <c r="L59" i="1"/>
  <c r="J77" i="1"/>
  <c r="J79" i="1"/>
  <c r="K7" i="1"/>
  <c r="L7" i="1"/>
  <c r="J30" i="1"/>
  <c r="K29" i="1"/>
  <c r="L29" i="1"/>
  <c r="J44" i="1"/>
  <c r="J65" i="1"/>
  <c r="J59" i="1"/>
  <c r="K76" i="1"/>
  <c r="L25" i="1"/>
  <c r="K25" i="1"/>
  <c r="K23" i="1"/>
  <c r="L23" i="1"/>
  <c r="K17" i="1"/>
  <c r="L17" i="1"/>
  <c r="K13" i="1"/>
  <c r="L13" i="1"/>
  <c r="K9" i="1"/>
  <c r="L9" i="1"/>
  <c r="J29" i="1"/>
  <c r="J23" i="1"/>
  <c r="L49" i="1"/>
  <c r="K49" i="1"/>
  <c r="L43" i="1"/>
  <c r="K43" i="1"/>
  <c r="K64" i="1"/>
  <c r="L64" i="1"/>
  <c r="L58" i="1"/>
  <c r="K58" i="1"/>
  <c r="L82" i="1"/>
  <c r="G18" i="1"/>
  <c r="J18" i="1" s="1"/>
  <c r="G66" i="1"/>
  <c r="J66" i="1" s="1"/>
  <c r="H66" i="1"/>
  <c r="H50" i="1"/>
  <c r="G34" i="1"/>
  <c r="J34" i="1" s="1"/>
  <c r="C82" i="1"/>
  <c r="G73" i="1"/>
  <c r="J73" i="1" s="1"/>
  <c r="H34" i="1"/>
  <c r="B82" i="1"/>
  <c r="F82" i="1" s="1"/>
  <c r="H80" i="1"/>
  <c r="G72" i="1"/>
  <c r="J72" i="1" s="1"/>
  <c r="F78" i="1"/>
  <c r="L78" i="1" s="1"/>
  <c r="F74" i="1"/>
  <c r="L74" i="1" s="1"/>
  <c r="F76" i="1"/>
  <c r="J76" i="1" s="1"/>
  <c r="F75" i="1"/>
  <c r="J75" i="1" s="1"/>
  <c r="F73" i="1"/>
  <c r="F72" i="1"/>
  <c r="F81" i="1"/>
  <c r="L81" i="1" s="1"/>
  <c r="L76" i="1" l="1"/>
  <c r="L34" i="1"/>
  <c r="K34" i="1"/>
  <c r="K73" i="1"/>
  <c r="K18" i="1"/>
  <c r="J74" i="1"/>
  <c r="L80" i="1"/>
  <c r="K80" i="1"/>
  <c r="L50" i="1"/>
  <c r="K50" i="1"/>
  <c r="L66" i="1"/>
  <c r="K66" i="1"/>
  <c r="K72" i="1"/>
  <c r="G82" i="1"/>
  <c r="J82" i="1" l="1"/>
  <c r="K82" i="1"/>
</calcChain>
</file>

<file path=xl/sharedStrings.xml><?xml version="1.0" encoding="utf-8"?>
<sst xmlns="http://schemas.openxmlformats.org/spreadsheetml/2006/main" count="203" uniqueCount="60">
  <si>
    <t>Province Name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</si>
  <si>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</si>
  <si>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</si>
  <si>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</si>
  <si>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</si>
  <si>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</si>
  <si>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</si>
  <si>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</si>
  <si>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</si>
  <si>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</si>
  <si>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</t>
  </si>
  <si>
    <t>Wetland -&gt; Pond</t>
  </si>
  <si>
    <t>Wetland -&gt; Other</t>
  </si>
  <si>
    <t>Water</t>
  </si>
  <si>
    <t>Water -&gt; Mangrove</t>
  </si>
  <si>
    <t>Water -&gt; Pond</t>
  </si>
  <si>
    <t>Province</t>
  </si>
  <si>
    <t>Andhra Pradesh</t>
  </si>
  <si>
    <t>Daman and Diu</t>
  </si>
  <si>
    <t>Goa</t>
  </si>
  <si>
    <t>Gujarat</t>
  </si>
  <si>
    <t>Karnataka</t>
  </si>
  <si>
    <t>Kerala</t>
  </si>
  <si>
    <t>Maharashtra</t>
  </si>
  <si>
    <t>Orissa</t>
  </si>
  <si>
    <t>Puducherry</t>
  </si>
  <si>
    <t>Tamil Nadu</t>
  </si>
  <si>
    <t>West Bengal</t>
  </si>
  <si>
    <t>Mangrove</t>
  </si>
  <si>
    <t>Cells</t>
  </si>
  <si>
    <t>Sq. Km.</t>
  </si>
  <si>
    <t>Mangrove 99-14</t>
  </si>
  <si>
    <t>Mangrove 14-18</t>
  </si>
  <si>
    <t>Mangrove 99-18</t>
  </si>
  <si>
    <t>Total</t>
  </si>
  <si>
    <t>Wetland 99-14</t>
  </si>
  <si>
    <t>Wetland 14-18</t>
  </si>
  <si>
    <t>Wetland 99-18</t>
  </si>
  <si>
    <t>Other</t>
  </si>
  <si>
    <t>Missing</t>
  </si>
  <si>
    <t>Pond 99-14</t>
  </si>
  <si>
    <t>Pond 14-18</t>
  </si>
  <si>
    <t>Pond 99-18</t>
  </si>
  <si>
    <t>Water 99-14</t>
  </si>
  <si>
    <t>Water 14-18</t>
  </si>
  <si>
    <t>Water 99-18</t>
  </si>
  <si>
    <t>Other 99-14</t>
  </si>
  <si>
    <t>Other 14-18</t>
  </si>
  <si>
    <t>Other 99-18</t>
  </si>
  <si>
    <t>Legend Code</t>
  </si>
  <si>
    <t>Legend Caption</t>
  </si>
  <si>
    <t>1999-2014</t>
  </si>
  <si>
    <t>1999-2018</t>
  </si>
  <si>
    <t>2014-2018</t>
  </si>
  <si>
    <t>Change (sq km)</t>
  </si>
  <si>
    <t>Other/Missing Land Cover</t>
  </si>
  <si>
    <t>Pond Aquaculture</t>
  </si>
  <si>
    <t>Coastal Wetland</t>
  </si>
  <si>
    <t>1999-2014 / 1999-2018 / 2014-2018</t>
  </si>
  <si>
    <t>Land Cover Change/Persistence Analysis (km^2) - 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</si>
</sst>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164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horizontal="right" wrapText="1" indent="1"/>
    </xf>
    <xf numFmtId="0" fontId="0" fillId="0" borderId="1" xfId="0" applyBorder="1"/>
    <xf numFmtId="2" fontId="0" fillId="0" borderId="1" xfId="0" applyNumberFormat="1" applyBorder="1"/>
    <xf numFmtId="0" fontId="0" fillId="0" borderId="1" xfId="0" applyFont="1" applyBorder="1"/>
    <xf numFmtId="0" fontId="3" fillId="0" borderId="0" xfId="0" applyFont="1"/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2" fontId="0" fillId="0" borderId="2" xfId="0" applyNumberFormat="1" applyBorder="1"/>
    <xf numFmtId="164" fontId="1" fillId="0" borderId="0" xfId="0" applyNumberFormat="1" applyFont="1" applyBorder="1" applyAlignment="1">
      <alignment horizontal="right"/>
    </xf>
    <xf numFmtId="2" fontId="1" fillId="0" borderId="0" xfId="0" applyNumberFormat="1" applyFont="1"/>
    <xf numFmtId="2" fontId="0" fillId="0" borderId="0" xfId="1" applyNumberFormat="1" applyFont="1"/>
    <xf numFmtId="2" fontId="0" fillId="0" borderId="1" xfId="1" applyNumberFormat="1" applyFont="1" applyBorder="1"/>
    <xf numFmtId="2" fontId="1" fillId="0" borderId="0" xfId="1" applyNumberFormat="1" applyFont="1"/>
    <xf numFmtId="2" fontId="1" fillId="0" borderId="3" xfId="1" applyNumberFormat="1" applyFont="1" applyBorder="1"/>
    <xf numFmtId="2" fontId="0" fillId="0" borderId="1" xfId="0" applyNumberFormat="1" applyFont="1" applyBorder="1"/>
  </cellXfs>
  <cellStyles count="2">
    <cellStyle name="Normal" xfId="0" builtinId="0"/>
    <cellStyle name="Percent" xfId="1" builtinId="5"/>
  </cellStyles>
  <dxfs count="8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L126"/>
  <sheetViews>
    <sheetView tabSelected="1" zoomScaleNormal="100" workbookViewId="0">
      <selection activeCell="J11" sqref="J11"/>
    </sheetView>
  </sheetViews>
  <sheetFormatPr defaultRowHeight="14.5" x14ac:dyDescent="0.35"/>
  <cols>
    <col min="1" max="1" width="24.54296875" customWidth="1"/>
    <col min="2" max="2" width="15.7265625" hidden="1" customWidth="1"/>
    <col min="3" max="3" width="15.81640625" hidden="1" customWidth="1"/>
    <col min="4" max="4" width="14.08984375" hidden="1" customWidth="1"/>
    <col min="5" max="5" width="2" hidden="1" customWidth="1"/>
    <col min="6" max="6" width="10.81640625" customWidth="1"/>
    <col min="7" max="7" width="16.7265625" customWidth="1"/>
    <col min="8" max="8" width="15" customWidth="1"/>
    <col min="9" max="9" width="2.26953125" hidden="1" customWidth="1"/>
    <col min="10" max="10" width="17.26953125" customWidth="1"/>
    <col min="11" max="11" width="18" customWidth="1"/>
    <col min="12" max="12" width="17.36328125" customWidth="1"/>
    <col min="13" max="13" width="24.6328125" customWidth="1"/>
    <col min="14" max="14" width="20.7265625" customWidth="1"/>
  </cols>
  <sheetData>
    <row r="1" spans="1:12" ht="15.5" x14ac:dyDescent="0.35">
      <c r="A1" s="10" t="s">
        <v>59</v>
      </c>
    </row>
    <row r="2" spans="1:12" ht="15.5" x14ac:dyDescent="0.35">
      <c r="A2" s="10" t="s">
        <v>58</v>
      </c>
      <c r="B2" s="1"/>
      <c r="G2" s="1"/>
    </row>
    <row r="5" spans="1:12" x14ac:dyDescent="0.35">
      <c r="A5" s="1" t="s">
        <v>28</v>
      </c>
      <c r="B5" s="1" t="s">
        <v>29</v>
      </c>
      <c r="C5" s="1"/>
      <c r="D5" s="1"/>
      <c r="E5" s="1"/>
      <c r="F5" s="1" t="s">
        <v>30</v>
      </c>
      <c r="G5" s="1"/>
      <c r="H5" s="1"/>
      <c r="I5" s="1"/>
      <c r="J5" s="1" t="s">
        <v>54</v>
      </c>
      <c r="K5" s="1"/>
      <c r="L5" s="1"/>
    </row>
    <row r="6" spans="1:12" x14ac:dyDescent="0.35">
      <c r="A6" s="1" t="s">
        <v>0</v>
      </c>
      <c r="B6" s="1">
        <v>1999</v>
      </c>
      <c r="C6" s="1">
        <v>2014</v>
      </c>
      <c r="D6" s="1">
        <v>2018</v>
      </c>
      <c r="E6" s="1"/>
      <c r="F6" s="1">
        <v>1999</v>
      </c>
      <c r="G6" s="1">
        <v>2014</v>
      </c>
      <c r="H6" s="1">
        <v>2018</v>
      </c>
      <c r="I6" s="1"/>
      <c r="J6" s="3" t="s">
        <v>31</v>
      </c>
      <c r="K6" s="3" t="s">
        <v>32</v>
      </c>
      <c r="L6" s="3" t="s">
        <v>33</v>
      </c>
    </row>
    <row r="7" spans="1:12" x14ac:dyDescent="0.35">
      <c r="A7" s="1" t="s">
        <v>17</v>
      </c>
      <c r="B7">
        <v>1452475</v>
      </c>
      <c r="C7">
        <v>1832608</v>
      </c>
      <c r="D7">
        <v>1971253</v>
      </c>
      <c r="F7" s="2">
        <f>B7*0.000225</f>
        <v>326.80687499999999</v>
      </c>
      <c r="G7" s="2">
        <f t="shared" ref="G7:H7" si="0">C7*0.000225</f>
        <v>412.33679999999998</v>
      </c>
      <c r="H7" s="2">
        <f t="shared" si="0"/>
        <v>443.531925</v>
      </c>
      <c r="J7" s="17">
        <f>(G7-F7)</f>
        <v>85.529924999999992</v>
      </c>
      <c r="K7" s="17">
        <f t="shared" ref="K7" si="1">(H7-G7)</f>
        <v>31.195125000000019</v>
      </c>
      <c r="L7" s="17">
        <f>(H7-F7)</f>
        <v>116.72505000000001</v>
      </c>
    </row>
    <row r="8" spans="1:12" x14ac:dyDescent="0.35">
      <c r="A8" s="1" t="s">
        <v>18</v>
      </c>
      <c r="B8">
        <v>7776</v>
      </c>
      <c r="C8">
        <v>24897</v>
      </c>
      <c r="D8">
        <v>24147</v>
      </c>
      <c r="F8" s="2">
        <f t="shared" ref="F8:F17" si="2">B8*0.000225</f>
        <v>1.7496</v>
      </c>
      <c r="G8" s="2">
        <f t="shared" ref="G8:G17" si="3">C8*0.000225</f>
        <v>5.6018249999999998</v>
      </c>
      <c r="H8" s="2">
        <f t="shared" ref="H8:H17" si="4">D8*0.000225</f>
        <v>5.4330749999999997</v>
      </c>
      <c r="J8" s="17">
        <f t="shared" ref="J8:J18" si="5">(G8-F8)</f>
        <v>3.8522249999999998</v>
      </c>
      <c r="K8" s="17">
        <f t="shared" ref="K8:K18" si="6">(H8-G8)</f>
        <v>-0.16875000000000018</v>
      </c>
      <c r="L8" s="17">
        <f t="shared" ref="L8:L18" si="7">(H8-F8)</f>
        <v>3.6834749999999996</v>
      </c>
    </row>
    <row r="9" spans="1:12" x14ac:dyDescent="0.35">
      <c r="A9" s="1" t="s">
        <v>19</v>
      </c>
      <c r="B9">
        <v>156624</v>
      </c>
      <c r="C9">
        <v>168918</v>
      </c>
      <c r="D9">
        <v>170936</v>
      </c>
      <c r="F9" s="2">
        <f t="shared" si="2"/>
        <v>35.240400000000001</v>
      </c>
      <c r="G9" s="2">
        <f t="shared" si="3"/>
        <v>38.006549999999997</v>
      </c>
      <c r="H9" s="2">
        <f t="shared" si="4"/>
        <v>38.460599999999999</v>
      </c>
      <c r="J9" s="17">
        <f t="shared" si="5"/>
        <v>2.7661499999999961</v>
      </c>
      <c r="K9" s="17">
        <f t="shared" si="6"/>
        <v>0.45405000000000229</v>
      </c>
      <c r="L9" s="17">
        <f t="shared" si="7"/>
        <v>3.2201999999999984</v>
      </c>
    </row>
    <row r="10" spans="1:12" x14ac:dyDescent="0.35">
      <c r="A10" s="1" t="s">
        <v>20</v>
      </c>
      <c r="B10">
        <v>1883536</v>
      </c>
      <c r="C10">
        <v>3060006</v>
      </c>
      <c r="D10">
        <v>3052057</v>
      </c>
      <c r="F10" s="2">
        <f t="shared" si="2"/>
        <v>423.79559999999998</v>
      </c>
      <c r="G10" s="2">
        <f t="shared" si="3"/>
        <v>688.50135</v>
      </c>
      <c r="H10" s="2">
        <f t="shared" si="4"/>
        <v>686.71282499999995</v>
      </c>
      <c r="J10" s="17">
        <f t="shared" si="5"/>
        <v>264.70575000000002</v>
      </c>
      <c r="K10" s="17">
        <f t="shared" si="6"/>
        <v>-1.7885250000000497</v>
      </c>
      <c r="L10" s="17">
        <f t="shared" si="7"/>
        <v>262.91722499999997</v>
      </c>
    </row>
    <row r="11" spans="1:12" x14ac:dyDescent="0.35">
      <c r="A11" s="1" t="s">
        <v>21</v>
      </c>
      <c r="B11">
        <v>60872</v>
      </c>
      <c r="C11">
        <v>75337</v>
      </c>
      <c r="D11">
        <v>75361</v>
      </c>
      <c r="F11" s="2">
        <f t="shared" si="2"/>
        <v>13.696199999999999</v>
      </c>
      <c r="G11" s="2">
        <f t="shared" si="3"/>
        <v>16.950824999999998</v>
      </c>
      <c r="H11" s="2">
        <f t="shared" si="4"/>
        <v>16.956225</v>
      </c>
      <c r="J11" s="17">
        <f t="shared" si="5"/>
        <v>3.254624999999999</v>
      </c>
      <c r="K11" s="17">
        <f t="shared" si="6"/>
        <v>5.4000000000016257E-3</v>
      </c>
      <c r="L11" s="17">
        <f t="shared" si="7"/>
        <v>3.2600250000000006</v>
      </c>
    </row>
    <row r="12" spans="1:12" x14ac:dyDescent="0.35">
      <c r="A12" s="1" t="s">
        <v>22</v>
      </c>
      <c r="B12">
        <v>28218</v>
      </c>
      <c r="C12">
        <v>59366</v>
      </c>
      <c r="D12">
        <v>61543</v>
      </c>
      <c r="F12" s="2">
        <f t="shared" si="2"/>
        <v>6.3490500000000001</v>
      </c>
      <c r="G12" s="2">
        <f t="shared" si="3"/>
        <v>13.35735</v>
      </c>
      <c r="H12" s="2">
        <f t="shared" si="4"/>
        <v>13.847175</v>
      </c>
      <c r="J12" s="17">
        <f t="shared" si="5"/>
        <v>7.0083000000000002</v>
      </c>
      <c r="K12" s="17">
        <f t="shared" si="6"/>
        <v>0.48982499999999973</v>
      </c>
      <c r="L12" s="17">
        <f t="shared" si="7"/>
        <v>7.4981249999999999</v>
      </c>
    </row>
    <row r="13" spans="1:12" x14ac:dyDescent="0.35">
      <c r="A13" s="1" t="s">
        <v>23</v>
      </c>
      <c r="B13">
        <v>1166330</v>
      </c>
      <c r="C13">
        <v>1428103</v>
      </c>
      <c r="D13">
        <v>1427288</v>
      </c>
      <c r="F13" s="2">
        <f t="shared" si="2"/>
        <v>262.42424999999997</v>
      </c>
      <c r="G13" s="2">
        <f t="shared" si="3"/>
        <v>321.32317499999999</v>
      </c>
      <c r="H13" s="2">
        <f t="shared" si="4"/>
        <v>321.13979999999998</v>
      </c>
      <c r="J13" s="17">
        <f t="shared" si="5"/>
        <v>58.89892500000002</v>
      </c>
      <c r="K13" s="17">
        <f t="shared" si="6"/>
        <v>-0.18337500000001228</v>
      </c>
      <c r="L13" s="17">
        <f t="shared" si="7"/>
        <v>58.715550000000007</v>
      </c>
    </row>
    <row r="14" spans="1:12" x14ac:dyDescent="0.35">
      <c r="A14" s="1" t="s">
        <v>24</v>
      </c>
      <c r="B14">
        <v>990263</v>
      </c>
      <c r="C14">
        <v>1165700</v>
      </c>
      <c r="D14">
        <v>1221016</v>
      </c>
      <c r="F14" s="2">
        <f t="shared" si="2"/>
        <v>222.80917499999998</v>
      </c>
      <c r="G14" s="2">
        <f t="shared" si="3"/>
        <v>262.28249999999997</v>
      </c>
      <c r="H14" s="2">
        <f t="shared" si="4"/>
        <v>274.72859999999997</v>
      </c>
      <c r="J14" s="17">
        <f t="shared" si="5"/>
        <v>39.473324999999988</v>
      </c>
      <c r="K14" s="17">
        <f t="shared" si="6"/>
        <v>12.446100000000001</v>
      </c>
      <c r="L14" s="17">
        <f t="shared" si="7"/>
        <v>51.91942499999999</v>
      </c>
    </row>
    <row r="15" spans="1:12" x14ac:dyDescent="0.35">
      <c r="A15" s="1" t="s">
        <v>25</v>
      </c>
      <c r="B15">
        <v>9015</v>
      </c>
      <c r="C15">
        <v>13327</v>
      </c>
      <c r="D15">
        <v>14518</v>
      </c>
      <c r="F15" s="2">
        <f t="shared" si="2"/>
        <v>2.028375</v>
      </c>
      <c r="G15" s="2">
        <f t="shared" si="3"/>
        <v>2.9985749999999998</v>
      </c>
      <c r="H15" s="2">
        <f t="shared" si="4"/>
        <v>3.2665500000000001</v>
      </c>
      <c r="J15" s="17">
        <f t="shared" si="5"/>
        <v>0.97019999999999973</v>
      </c>
      <c r="K15" s="17">
        <f t="shared" si="6"/>
        <v>0.2679750000000003</v>
      </c>
      <c r="L15" s="17">
        <f t="shared" si="7"/>
        <v>1.238175</v>
      </c>
    </row>
    <row r="16" spans="1:12" x14ac:dyDescent="0.35">
      <c r="A16" s="1" t="s">
        <v>26</v>
      </c>
      <c r="B16">
        <v>125394</v>
      </c>
      <c r="C16">
        <v>197677</v>
      </c>
      <c r="D16">
        <v>201671</v>
      </c>
      <c r="F16" s="2">
        <f t="shared" si="2"/>
        <v>28.213649999999998</v>
      </c>
      <c r="G16" s="2">
        <f t="shared" si="3"/>
        <v>44.477325</v>
      </c>
      <c r="H16" s="2">
        <f t="shared" si="4"/>
        <v>45.375974999999997</v>
      </c>
      <c r="J16" s="17">
        <f t="shared" si="5"/>
        <v>16.263675000000003</v>
      </c>
      <c r="K16" s="17">
        <f t="shared" si="6"/>
        <v>0.8986499999999964</v>
      </c>
      <c r="L16" s="17">
        <f t="shared" si="7"/>
        <v>17.162324999999999</v>
      </c>
    </row>
    <row r="17" spans="1:12" x14ac:dyDescent="0.35">
      <c r="A17" s="1" t="s">
        <v>27</v>
      </c>
      <c r="B17" s="7">
        <v>9007551</v>
      </c>
      <c r="C17" s="7">
        <v>9055218</v>
      </c>
      <c r="D17" s="7">
        <v>9080584</v>
      </c>
      <c r="E17" s="7"/>
      <c r="F17" s="8">
        <f t="shared" si="2"/>
        <v>2026.698975</v>
      </c>
      <c r="G17" s="8">
        <f t="shared" si="3"/>
        <v>2037.4240499999999</v>
      </c>
      <c r="H17" s="8">
        <f t="shared" si="4"/>
        <v>2043.1314</v>
      </c>
      <c r="I17" s="7"/>
      <c r="J17" s="17">
        <f t="shared" si="5"/>
        <v>10.725074999999833</v>
      </c>
      <c r="K17" s="17">
        <f t="shared" si="6"/>
        <v>5.7073500000001332</v>
      </c>
      <c r="L17" s="17">
        <f t="shared" si="7"/>
        <v>16.432424999999967</v>
      </c>
    </row>
    <row r="18" spans="1:12" x14ac:dyDescent="0.35">
      <c r="A18" s="3" t="s">
        <v>34</v>
      </c>
      <c r="B18" s="1">
        <f>SUM(B7:B17)</f>
        <v>14888054</v>
      </c>
      <c r="C18" s="1">
        <f>SUM(C7:C17)</f>
        <v>17081157</v>
      </c>
      <c r="D18" s="1">
        <f>SUM(D7:D17)</f>
        <v>17300374</v>
      </c>
      <c r="E18" s="1"/>
      <c r="F18" s="16">
        <f t="shared" ref="F18" si="8">B18*0.000225</f>
        <v>3349.8121499999997</v>
      </c>
      <c r="G18" s="16">
        <f t="shared" ref="G18" si="9">C18*0.000225</f>
        <v>3843.2603249999997</v>
      </c>
      <c r="H18" s="16">
        <f t="shared" ref="H18" si="10">D18*0.000225</f>
        <v>3892.5841499999997</v>
      </c>
      <c r="I18" s="1"/>
      <c r="J18" s="20">
        <f t="shared" si="5"/>
        <v>493.44817499999999</v>
      </c>
      <c r="K18" s="20">
        <f t="shared" si="6"/>
        <v>49.323824999999943</v>
      </c>
      <c r="L18" s="20">
        <f t="shared" si="7"/>
        <v>542.77199999999993</v>
      </c>
    </row>
    <row r="21" spans="1:12" x14ac:dyDescent="0.35">
      <c r="A21" s="1" t="s">
        <v>57</v>
      </c>
      <c r="B21" s="1" t="s">
        <v>29</v>
      </c>
      <c r="C21" s="1"/>
      <c r="D21" s="1"/>
      <c r="E21" s="1"/>
      <c r="F21" s="1" t="s">
        <v>30</v>
      </c>
      <c r="G21" s="1"/>
      <c r="H21" s="1"/>
      <c r="J21" s="1" t="s">
        <v>54</v>
      </c>
      <c r="K21" s="1"/>
      <c r="L21" s="1"/>
    </row>
    <row r="22" spans="1:12" x14ac:dyDescent="0.35">
      <c r="A22" s="1" t="s">
        <v>0</v>
      </c>
      <c r="B22" s="1">
        <v>1999</v>
      </c>
      <c r="C22" s="1">
        <v>2014</v>
      </c>
      <c r="D22" s="1">
        <v>2018</v>
      </c>
      <c r="E22" s="1"/>
      <c r="F22" s="1">
        <v>1999</v>
      </c>
      <c r="G22" s="1">
        <v>2014</v>
      </c>
      <c r="H22" s="1">
        <v>2018</v>
      </c>
      <c r="J22" s="3" t="s">
        <v>35</v>
      </c>
      <c r="K22" s="3" t="s">
        <v>36</v>
      </c>
      <c r="L22" s="3" t="s">
        <v>37</v>
      </c>
    </row>
    <row r="23" spans="1:12" x14ac:dyDescent="0.35">
      <c r="A23" s="1" t="s">
        <v>17</v>
      </c>
      <c r="B23">
        <v>251842</v>
      </c>
      <c r="C23">
        <v>217022</v>
      </c>
      <c r="D23">
        <v>213199</v>
      </c>
      <c r="F23" s="2">
        <f>B23*0.000225</f>
        <v>56.664449999999995</v>
      </c>
      <c r="G23" s="2">
        <f t="shared" ref="G23:H34" si="11">C23*0.000225</f>
        <v>48.829949999999997</v>
      </c>
      <c r="H23" s="2">
        <f t="shared" si="11"/>
        <v>47.969774999999998</v>
      </c>
      <c r="J23" s="17">
        <f>(G23-F23)</f>
        <v>-7.8344999999999985</v>
      </c>
      <c r="K23" s="17">
        <f t="shared" ref="K23:K34" si="12">(H23-G23)</f>
        <v>-0.86017499999999814</v>
      </c>
      <c r="L23" s="17">
        <f>(H23-F23)</f>
        <v>-8.6946749999999966</v>
      </c>
    </row>
    <row r="24" spans="1:12" x14ac:dyDescent="0.35">
      <c r="A24" s="1" t="s">
        <v>18</v>
      </c>
      <c r="B24">
        <v>0</v>
      </c>
      <c r="C24">
        <v>0</v>
      </c>
      <c r="D24">
        <v>0</v>
      </c>
      <c r="F24" s="2">
        <f t="shared" ref="F24:F34" si="13">B24*0.000225</f>
        <v>0</v>
      </c>
      <c r="G24" s="2">
        <f t="shared" si="11"/>
        <v>0</v>
      </c>
      <c r="H24" s="2">
        <f t="shared" si="11"/>
        <v>0</v>
      </c>
      <c r="J24" s="17">
        <f t="shared" ref="J24:J34" si="14">(G24-F24)</f>
        <v>0</v>
      </c>
      <c r="K24" s="17">
        <f t="shared" si="12"/>
        <v>0</v>
      </c>
      <c r="L24" s="17">
        <f t="shared" ref="L24:L34" si="15">(H24-F24)</f>
        <v>0</v>
      </c>
    </row>
    <row r="25" spans="1:12" x14ac:dyDescent="0.35">
      <c r="A25" s="1" t="s">
        <v>19</v>
      </c>
      <c r="B25">
        <v>31827</v>
      </c>
      <c r="C25">
        <v>31997</v>
      </c>
      <c r="D25">
        <v>34634</v>
      </c>
      <c r="F25" s="2">
        <f t="shared" si="13"/>
        <v>7.1610749999999994</v>
      </c>
      <c r="G25" s="2">
        <f t="shared" si="11"/>
        <v>7.199325</v>
      </c>
      <c r="H25" s="2">
        <f t="shared" si="11"/>
        <v>7.7926500000000001</v>
      </c>
      <c r="J25" s="17">
        <f t="shared" si="14"/>
        <v>3.8250000000000561E-2</v>
      </c>
      <c r="K25" s="17">
        <f t="shared" si="12"/>
        <v>0.5933250000000001</v>
      </c>
      <c r="L25" s="17">
        <f t="shared" si="15"/>
        <v>0.63157500000000066</v>
      </c>
    </row>
    <row r="26" spans="1:12" x14ac:dyDescent="0.35">
      <c r="A26" s="1" t="s">
        <v>20</v>
      </c>
      <c r="B26">
        <v>56034</v>
      </c>
      <c r="C26">
        <v>65008</v>
      </c>
      <c r="D26">
        <v>68051</v>
      </c>
      <c r="F26" s="2">
        <f t="shared" si="13"/>
        <v>12.60765</v>
      </c>
      <c r="G26" s="2">
        <f t="shared" si="11"/>
        <v>14.626799999999999</v>
      </c>
      <c r="H26" s="2">
        <f t="shared" si="11"/>
        <v>15.311475</v>
      </c>
      <c r="J26" s="17">
        <f t="shared" si="14"/>
        <v>2.0191499999999998</v>
      </c>
      <c r="K26" s="17">
        <f t="shared" si="12"/>
        <v>0.68467500000000037</v>
      </c>
      <c r="L26" s="17">
        <f t="shared" si="15"/>
        <v>2.7038250000000001</v>
      </c>
    </row>
    <row r="27" spans="1:12" x14ac:dyDescent="0.35">
      <c r="A27" s="1" t="s">
        <v>21</v>
      </c>
      <c r="B27">
        <v>1269</v>
      </c>
      <c r="C27">
        <v>1269</v>
      </c>
      <c r="D27">
        <v>1041</v>
      </c>
      <c r="F27" s="2">
        <f t="shared" si="13"/>
        <v>0.28552499999999997</v>
      </c>
      <c r="G27" s="2">
        <f t="shared" si="11"/>
        <v>0.28552499999999997</v>
      </c>
      <c r="H27" s="2">
        <f t="shared" si="11"/>
        <v>0.23422499999999999</v>
      </c>
      <c r="J27" s="17">
        <f t="shared" si="14"/>
        <v>0</v>
      </c>
      <c r="K27" s="17">
        <f t="shared" si="12"/>
        <v>-5.1299999999999985E-2</v>
      </c>
      <c r="L27" s="17">
        <f t="shared" si="15"/>
        <v>-5.1299999999999985E-2</v>
      </c>
    </row>
    <row r="28" spans="1:12" x14ac:dyDescent="0.35">
      <c r="A28" s="1" t="s">
        <v>22</v>
      </c>
      <c r="B28">
        <v>0</v>
      </c>
      <c r="C28">
        <v>0</v>
      </c>
      <c r="D28">
        <v>0</v>
      </c>
      <c r="F28" s="2">
        <f t="shared" si="13"/>
        <v>0</v>
      </c>
      <c r="G28" s="2">
        <f t="shared" si="11"/>
        <v>0</v>
      </c>
      <c r="H28" s="2">
        <f t="shared" si="11"/>
        <v>0</v>
      </c>
      <c r="J28" s="17">
        <f t="shared" si="14"/>
        <v>0</v>
      </c>
      <c r="K28" s="17">
        <f t="shared" si="12"/>
        <v>0</v>
      </c>
      <c r="L28" s="17">
        <f t="shared" si="15"/>
        <v>0</v>
      </c>
    </row>
    <row r="29" spans="1:12" x14ac:dyDescent="0.35">
      <c r="A29" s="1" t="s">
        <v>23</v>
      </c>
      <c r="B29">
        <v>692</v>
      </c>
      <c r="C29">
        <v>832</v>
      </c>
      <c r="D29">
        <v>832</v>
      </c>
      <c r="F29" s="2">
        <f t="shared" si="13"/>
        <v>0.15570000000000001</v>
      </c>
      <c r="G29" s="2">
        <f t="shared" si="11"/>
        <v>0.18720000000000001</v>
      </c>
      <c r="H29" s="2">
        <f t="shared" si="11"/>
        <v>0.18720000000000001</v>
      </c>
      <c r="J29" s="17">
        <f t="shared" si="14"/>
        <v>3.15E-2</v>
      </c>
      <c r="K29" s="17">
        <f t="shared" si="12"/>
        <v>0</v>
      </c>
      <c r="L29" s="17">
        <f t="shared" si="15"/>
        <v>3.15E-2</v>
      </c>
    </row>
    <row r="30" spans="1:12" x14ac:dyDescent="0.35">
      <c r="A30" s="1" t="s">
        <v>24</v>
      </c>
      <c r="B30">
        <v>359764</v>
      </c>
      <c r="C30">
        <v>552376</v>
      </c>
      <c r="D30">
        <v>512085</v>
      </c>
      <c r="F30" s="2">
        <f t="shared" si="13"/>
        <v>80.946899999999999</v>
      </c>
      <c r="G30" s="2">
        <f t="shared" si="11"/>
        <v>124.2846</v>
      </c>
      <c r="H30" s="2">
        <f t="shared" si="11"/>
        <v>115.21912499999999</v>
      </c>
      <c r="J30" s="17">
        <f t="shared" si="14"/>
        <v>43.337699999999998</v>
      </c>
      <c r="K30" s="17">
        <f t="shared" si="12"/>
        <v>-9.0654750000000064</v>
      </c>
      <c r="L30" s="17">
        <f t="shared" si="15"/>
        <v>34.272224999999992</v>
      </c>
    </row>
    <row r="31" spans="1:12" x14ac:dyDescent="0.35">
      <c r="A31" s="1" t="s">
        <v>25</v>
      </c>
      <c r="B31">
        <v>0</v>
      </c>
      <c r="C31">
        <v>0</v>
      </c>
      <c r="D31">
        <v>0</v>
      </c>
      <c r="F31" s="2">
        <f t="shared" si="13"/>
        <v>0</v>
      </c>
      <c r="G31" s="2">
        <f t="shared" si="11"/>
        <v>0</v>
      </c>
      <c r="H31" s="2">
        <f t="shared" si="11"/>
        <v>0</v>
      </c>
      <c r="J31" s="17">
        <f t="shared" si="14"/>
        <v>0</v>
      </c>
      <c r="K31" s="17">
        <f t="shared" si="12"/>
        <v>0</v>
      </c>
      <c r="L31" s="17">
        <f t="shared" si="15"/>
        <v>0</v>
      </c>
    </row>
    <row r="32" spans="1:12" x14ac:dyDescent="0.35">
      <c r="A32" s="1" t="s">
        <v>26</v>
      </c>
      <c r="B32">
        <v>43600</v>
      </c>
      <c r="C32">
        <v>30154</v>
      </c>
      <c r="D32">
        <v>28727</v>
      </c>
      <c r="F32" s="2">
        <f t="shared" si="13"/>
        <v>9.81</v>
      </c>
      <c r="G32" s="2">
        <f t="shared" si="11"/>
        <v>6.7846500000000001</v>
      </c>
      <c r="H32" s="2">
        <f t="shared" si="11"/>
        <v>6.4635749999999996</v>
      </c>
      <c r="J32" s="17">
        <f t="shared" si="14"/>
        <v>-3.0253500000000004</v>
      </c>
      <c r="K32" s="17">
        <f t="shared" si="12"/>
        <v>-0.32107500000000044</v>
      </c>
      <c r="L32" s="17">
        <f t="shared" si="15"/>
        <v>-3.3464250000000009</v>
      </c>
    </row>
    <row r="33" spans="1:12" x14ac:dyDescent="0.35">
      <c r="A33" s="1" t="s">
        <v>27</v>
      </c>
      <c r="B33" s="7">
        <v>0</v>
      </c>
      <c r="C33" s="7">
        <v>0</v>
      </c>
      <c r="D33" s="7">
        <v>0</v>
      </c>
      <c r="E33" s="7"/>
      <c r="F33" s="8">
        <f t="shared" si="13"/>
        <v>0</v>
      </c>
      <c r="G33" s="8">
        <f t="shared" si="11"/>
        <v>0</v>
      </c>
      <c r="H33" s="8">
        <f t="shared" si="11"/>
        <v>0</v>
      </c>
      <c r="I33" s="7"/>
      <c r="J33" s="18">
        <f t="shared" si="14"/>
        <v>0</v>
      </c>
      <c r="K33" s="18">
        <f t="shared" si="12"/>
        <v>0</v>
      </c>
      <c r="L33" s="18">
        <f t="shared" si="15"/>
        <v>0</v>
      </c>
    </row>
    <row r="34" spans="1:12" x14ac:dyDescent="0.35">
      <c r="A34" s="3" t="s">
        <v>34</v>
      </c>
      <c r="B34" s="1">
        <f>SUM(B23:B33)</f>
        <v>745028</v>
      </c>
      <c r="C34" s="1">
        <f>SUM(C23:C33)</f>
        <v>898658</v>
      </c>
      <c r="D34" s="1">
        <f>SUM(D23:D33)</f>
        <v>858569</v>
      </c>
      <c r="E34" s="1"/>
      <c r="F34" s="16">
        <f t="shared" si="13"/>
        <v>167.63129999999998</v>
      </c>
      <c r="G34" s="16">
        <f t="shared" si="11"/>
        <v>202.19804999999999</v>
      </c>
      <c r="H34" s="16">
        <f t="shared" si="11"/>
        <v>193.17802499999999</v>
      </c>
      <c r="I34" s="1"/>
      <c r="J34" s="19">
        <f t="shared" si="14"/>
        <v>34.566750000000013</v>
      </c>
      <c r="K34" s="19">
        <f t="shared" si="12"/>
        <v>-9.020025000000004</v>
      </c>
      <c r="L34" s="19">
        <f t="shared" si="15"/>
        <v>25.546725000000009</v>
      </c>
    </row>
    <row r="37" spans="1:12" x14ac:dyDescent="0.35">
      <c r="A37" s="1" t="s">
        <v>56</v>
      </c>
      <c r="B37" s="1" t="s">
        <v>29</v>
      </c>
      <c r="C37" s="1"/>
      <c r="D37" s="1"/>
      <c r="E37" s="1"/>
      <c r="F37" s="1" t="s">
        <v>30</v>
      </c>
      <c r="G37" s="1"/>
      <c r="H37" s="1"/>
      <c r="J37" s="1" t="s">
        <v>54</v>
      </c>
      <c r="K37" s="1"/>
      <c r="L37" s="1"/>
    </row>
    <row r="38" spans="1:12" x14ac:dyDescent="0.35">
      <c r="A38" s="1" t="s">
        <v>0</v>
      </c>
      <c r="B38" s="1">
        <v>1999</v>
      </c>
      <c r="C38" s="1">
        <v>2014</v>
      </c>
      <c r="D38" s="1">
        <v>2018</v>
      </c>
      <c r="E38" s="1"/>
      <c r="F38" s="1">
        <v>1999</v>
      </c>
      <c r="G38" s="1">
        <v>2014</v>
      </c>
      <c r="H38" s="1">
        <v>2018</v>
      </c>
      <c r="J38" s="3" t="s">
        <v>40</v>
      </c>
      <c r="K38" s="3" t="s">
        <v>41</v>
      </c>
      <c r="L38" s="3" t="s">
        <v>42</v>
      </c>
    </row>
    <row r="39" spans="1:12" x14ac:dyDescent="0.35">
      <c r="A39" s="1" t="s">
        <v>17</v>
      </c>
      <c r="B39">
        <v>6349831</v>
      </c>
      <c r="C39">
        <v>8460843</v>
      </c>
      <c r="D39">
        <v>10438464</v>
      </c>
      <c r="F39" s="2">
        <f>B39*0.000225</f>
        <v>1428.7119749999999</v>
      </c>
      <c r="G39" s="2">
        <f t="shared" ref="G39:H50" si="16">C39*0.000225</f>
        <v>1903.6896749999999</v>
      </c>
      <c r="H39" s="2">
        <f t="shared" si="16"/>
        <v>2348.6543999999999</v>
      </c>
      <c r="J39" s="17">
        <f>(G39-F39)</f>
        <v>474.97769999999991</v>
      </c>
      <c r="K39" s="17">
        <f t="shared" ref="K39:K50" si="17">(H39-G39)</f>
        <v>444.96472500000004</v>
      </c>
      <c r="L39" s="17">
        <f>(H39-F39)</f>
        <v>919.94242499999996</v>
      </c>
    </row>
    <row r="40" spans="1:12" x14ac:dyDescent="0.35">
      <c r="A40" s="1" t="s">
        <v>18</v>
      </c>
      <c r="B40">
        <v>133</v>
      </c>
      <c r="C40">
        <v>2241</v>
      </c>
      <c r="D40">
        <v>2241</v>
      </c>
      <c r="F40" s="2">
        <f t="shared" ref="F40:F50" si="18">B40*0.000225</f>
        <v>2.9925E-2</v>
      </c>
      <c r="G40" s="2">
        <f t="shared" si="16"/>
        <v>0.50422500000000003</v>
      </c>
      <c r="H40" s="2">
        <f t="shared" si="16"/>
        <v>0.50422500000000003</v>
      </c>
      <c r="J40" s="17">
        <f t="shared" ref="J40:J50" si="19">(G40-F40)</f>
        <v>0.47430000000000005</v>
      </c>
      <c r="K40" s="17">
        <f t="shared" si="17"/>
        <v>0</v>
      </c>
      <c r="L40" s="17">
        <f t="shared" ref="L40:L50" si="20">(H40-F40)</f>
        <v>0.47430000000000005</v>
      </c>
    </row>
    <row r="41" spans="1:12" x14ac:dyDescent="0.35">
      <c r="A41" s="1" t="s">
        <v>19</v>
      </c>
      <c r="B41">
        <v>45229</v>
      </c>
      <c r="C41">
        <v>48200</v>
      </c>
      <c r="D41">
        <v>46418</v>
      </c>
      <c r="F41" s="2">
        <f t="shared" si="18"/>
        <v>10.176525</v>
      </c>
      <c r="G41" s="2">
        <f t="shared" si="16"/>
        <v>10.844999999999999</v>
      </c>
      <c r="H41" s="2">
        <f t="shared" si="16"/>
        <v>10.444049999999999</v>
      </c>
      <c r="J41" s="17">
        <f t="shared" si="19"/>
        <v>0.66847499999999904</v>
      </c>
      <c r="K41" s="17">
        <f t="shared" si="17"/>
        <v>-0.40094999999999992</v>
      </c>
      <c r="L41" s="17">
        <f t="shared" si="20"/>
        <v>0.26752499999999912</v>
      </c>
    </row>
    <row r="42" spans="1:12" x14ac:dyDescent="0.35">
      <c r="A42" s="1" t="s">
        <v>20</v>
      </c>
      <c r="B42">
        <v>43835</v>
      </c>
      <c r="C42">
        <v>476690</v>
      </c>
      <c r="D42">
        <v>943628</v>
      </c>
      <c r="F42" s="2">
        <f t="shared" si="18"/>
        <v>9.8628749999999989</v>
      </c>
      <c r="G42" s="2">
        <f t="shared" si="16"/>
        <v>107.25525</v>
      </c>
      <c r="H42" s="2">
        <f t="shared" si="16"/>
        <v>212.31629999999998</v>
      </c>
      <c r="J42" s="17">
        <f t="shared" si="19"/>
        <v>97.392375000000001</v>
      </c>
      <c r="K42" s="17">
        <f t="shared" si="17"/>
        <v>105.06104999999998</v>
      </c>
      <c r="L42" s="17">
        <f t="shared" si="20"/>
        <v>202.45342499999998</v>
      </c>
    </row>
    <row r="43" spans="1:12" x14ac:dyDescent="0.35">
      <c r="A43" s="1" t="s">
        <v>21</v>
      </c>
      <c r="B43">
        <v>89692</v>
      </c>
      <c r="C43">
        <v>98721</v>
      </c>
      <c r="D43">
        <v>98279</v>
      </c>
      <c r="F43" s="2">
        <f t="shared" si="18"/>
        <v>20.180699999999998</v>
      </c>
      <c r="G43" s="2">
        <f t="shared" si="16"/>
        <v>22.212225</v>
      </c>
      <c r="H43" s="2">
        <f t="shared" si="16"/>
        <v>22.112774999999999</v>
      </c>
      <c r="J43" s="17">
        <f t="shared" si="19"/>
        <v>2.031525000000002</v>
      </c>
      <c r="K43" s="17">
        <f t="shared" si="17"/>
        <v>-9.9450000000000927E-2</v>
      </c>
      <c r="L43" s="17">
        <f t="shared" si="20"/>
        <v>1.9320750000000011</v>
      </c>
    </row>
    <row r="44" spans="1:12" x14ac:dyDescent="0.35">
      <c r="A44" s="1" t="s">
        <v>22</v>
      </c>
      <c r="B44">
        <v>466394</v>
      </c>
      <c r="C44">
        <v>529778</v>
      </c>
      <c r="D44">
        <v>528947</v>
      </c>
      <c r="F44" s="2">
        <f t="shared" si="18"/>
        <v>104.93865</v>
      </c>
      <c r="G44" s="2">
        <f t="shared" si="16"/>
        <v>119.20004999999999</v>
      </c>
      <c r="H44" s="2">
        <f t="shared" si="16"/>
        <v>119.013075</v>
      </c>
      <c r="J44" s="17">
        <f t="shared" si="19"/>
        <v>14.261399999999995</v>
      </c>
      <c r="K44" s="17">
        <f t="shared" si="17"/>
        <v>-0.18697499999998968</v>
      </c>
      <c r="L44" s="17">
        <f t="shared" si="20"/>
        <v>14.074425000000005</v>
      </c>
    </row>
    <row r="45" spans="1:12" x14ac:dyDescent="0.35">
      <c r="A45" s="1" t="s">
        <v>23</v>
      </c>
      <c r="B45">
        <v>36097</v>
      </c>
      <c r="C45">
        <v>108756</v>
      </c>
      <c r="D45">
        <v>112662</v>
      </c>
      <c r="F45" s="2">
        <f t="shared" si="18"/>
        <v>8.1218249999999994</v>
      </c>
      <c r="G45" s="2">
        <f t="shared" si="16"/>
        <v>24.470099999999999</v>
      </c>
      <c r="H45" s="2">
        <f t="shared" si="16"/>
        <v>25.348949999999999</v>
      </c>
      <c r="J45" s="17">
        <f t="shared" si="19"/>
        <v>16.348275000000001</v>
      </c>
      <c r="K45" s="17">
        <f t="shared" si="17"/>
        <v>0.87884999999999991</v>
      </c>
      <c r="L45" s="17">
        <f t="shared" si="20"/>
        <v>17.227125000000001</v>
      </c>
    </row>
    <row r="46" spans="1:12" x14ac:dyDescent="0.35">
      <c r="A46" s="1" t="s">
        <v>24</v>
      </c>
      <c r="B46">
        <v>1031885</v>
      </c>
      <c r="C46">
        <v>1605641</v>
      </c>
      <c r="D46">
        <v>2060757</v>
      </c>
      <c r="F46" s="2">
        <f t="shared" si="18"/>
        <v>232.174125</v>
      </c>
      <c r="G46" s="2">
        <f t="shared" si="16"/>
        <v>361.26922500000001</v>
      </c>
      <c r="H46" s="2">
        <f t="shared" si="16"/>
        <v>463.67032499999999</v>
      </c>
      <c r="J46" s="17">
        <f t="shared" si="19"/>
        <v>129.0951</v>
      </c>
      <c r="K46" s="17">
        <f t="shared" si="17"/>
        <v>102.40109999999999</v>
      </c>
      <c r="L46" s="17">
        <f t="shared" si="20"/>
        <v>231.49619999999999</v>
      </c>
    </row>
    <row r="47" spans="1:12" x14ac:dyDescent="0.35">
      <c r="A47" s="1" t="s">
        <v>25</v>
      </c>
      <c r="B47">
        <v>18194</v>
      </c>
      <c r="C47">
        <v>19969</v>
      </c>
      <c r="D47">
        <v>23361</v>
      </c>
      <c r="F47" s="2">
        <f t="shared" si="18"/>
        <v>4.0936500000000002</v>
      </c>
      <c r="G47" s="2">
        <f t="shared" si="16"/>
        <v>4.4930250000000003</v>
      </c>
      <c r="H47" s="2">
        <f t="shared" si="16"/>
        <v>5.2562249999999997</v>
      </c>
      <c r="J47" s="17">
        <f t="shared" si="19"/>
        <v>0.39937500000000004</v>
      </c>
      <c r="K47" s="17">
        <f t="shared" si="17"/>
        <v>0.76319999999999943</v>
      </c>
      <c r="L47" s="17">
        <f t="shared" si="20"/>
        <v>1.1625749999999995</v>
      </c>
    </row>
    <row r="48" spans="1:12" x14ac:dyDescent="0.35">
      <c r="A48" s="1" t="s">
        <v>26</v>
      </c>
      <c r="B48">
        <v>254347</v>
      </c>
      <c r="C48">
        <v>532470</v>
      </c>
      <c r="D48">
        <v>555643</v>
      </c>
      <c r="F48" s="2">
        <f t="shared" si="18"/>
        <v>57.228074999999997</v>
      </c>
      <c r="G48" s="2">
        <f t="shared" si="16"/>
        <v>119.80575</v>
      </c>
      <c r="H48" s="2">
        <f t="shared" si="16"/>
        <v>125.01967499999999</v>
      </c>
      <c r="J48" s="17">
        <f t="shared" si="19"/>
        <v>62.577675000000006</v>
      </c>
      <c r="K48" s="17">
        <f t="shared" si="17"/>
        <v>5.213924999999989</v>
      </c>
      <c r="L48" s="17">
        <f t="shared" si="20"/>
        <v>67.791599999999988</v>
      </c>
    </row>
    <row r="49" spans="1:12" x14ac:dyDescent="0.35">
      <c r="A49" s="1" t="s">
        <v>27</v>
      </c>
      <c r="B49" s="7">
        <v>3097367</v>
      </c>
      <c r="C49" s="7">
        <v>4458541</v>
      </c>
      <c r="D49" s="7">
        <v>5555712</v>
      </c>
      <c r="E49" s="7"/>
      <c r="F49" s="8">
        <f t="shared" si="18"/>
        <v>696.90757499999995</v>
      </c>
      <c r="G49" s="8">
        <f t="shared" si="16"/>
        <v>1003.1717249999999</v>
      </c>
      <c r="H49" s="8">
        <f t="shared" si="16"/>
        <v>1250.0352</v>
      </c>
      <c r="I49" s="7"/>
      <c r="J49" s="18">
        <f t="shared" si="19"/>
        <v>306.26414999999997</v>
      </c>
      <c r="K49" s="18">
        <f t="shared" si="17"/>
        <v>246.86347500000011</v>
      </c>
      <c r="L49" s="18">
        <f t="shared" si="20"/>
        <v>553.12762500000008</v>
      </c>
    </row>
    <row r="50" spans="1:12" x14ac:dyDescent="0.35">
      <c r="A50" s="3" t="s">
        <v>34</v>
      </c>
      <c r="B50" s="1">
        <f>SUM(B39:B49)</f>
        <v>11433004</v>
      </c>
      <c r="C50" s="1">
        <f>SUM(C39:C49)</f>
        <v>16341850</v>
      </c>
      <c r="D50" s="1">
        <f>SUM(D39:D49)</f>
        <v>20366112</v>
      </c>
      <c r="E50" s="1"/>
      <c r="F50" s="16">
        <f t="shared" si="18"/>
        <v>2572.4258999999997</v>
      </c>
      <c r="G50" s="16">
        <f t="shared" si="16"/>
        <v>3676.9162499999998</v>
      </c>
      <c r="H50" s="16">
        <f t="shared" si="16"/>
        <v>4582.3751999999995</v>
      </c>
      <c r="I50" s="1"/>
      <c r="J50" s="19">
        <f t="shared" si="19"/>
        <v>1104.49035</v>
      </c>
      <c r="K50" s="19">
        <f t="shared" si="17"/>
        <v>905.45894999999973</v>
      </c>
      <c r="L50" s="19">
        <f t="shared" si="20"/>
        <v>2009.9492999999998</v>
      </c>
    </row>
    <row r="53" spans="1:12" x14ac:dyDescent="0.35">
      <c r="A53" s="1" t="s">
        <v>13</v>
      </c>
      <c r="B53" s="1" t="s">
        <v>29</v>
      </c>
      <c r="C53" s="1"/>
      <c r="D53" s="1"/>
      <c r="E53" s="1"/>
      <c r="F53" s="1" t="s">
        <v>30</v>
      </c>
      <c r="G53" s="1"/>
      <c r="H53" s="1"/>
      <c r="J53" s="1" t="s">
        <v>54</v>
      </c>
      <c r="K53" s="1"/>
      <c r="L53" s="1"/>
    </row>
    <row r="54" spans="1:12" x14ac:dyDescent="0.35">
      <c r="A54" s="1" t="s">
        <v>0</v>
      </c>
      <c r="B54" s="1">
        <v>1999</v>
      </c>
      <c r="C54" s="1">
        <v>2014</v>
      </c>
      <c r="D54" s="1">
        <v>2018</v>
      </c>
      <c r="E54" s="1"/>
      <c r="F54" s="1">
        <v>1999</v>
      </c>
      <c r="G54" s="1">
        <v>2014</v>
      </c>
      <c r="H54" s="1">
        <v>2018</v>
      </c>
      <c r="J54" s="3" t="s">
        <v>43</v>
      </c>
      <c r="K54" s="3" t="s">
        <v>44</v>
      </c>
      <c r="L54" s="3" t="s">
        <v>45</v>
      </c>
    </row>
    <row r="55" spans="1:12" x14ac:dyDescent="0.35">
      <c r="A55" s="1" t="s">
        <v>17</v>
      </c>
      <c r="B55">
        <v>45639613</v>
      </c>
      <c r="C55">
        <v>45507885</v>
      </c>
      <c r="D55">
        <v>45285908</v>
      </c>
      <c r="F55" s="2">
        <f>B55*0.000225</f>
        <v>10268.912925000001</v>
      </c>
      <c r="G55" s="2">
        <f t="shared" ref="G55:H66" si="21">C55*0.000225</f>
        <v>10239.274125</v>
      </c>
      <c r="H55" s="2">
        <f t="shared" si="21"/>
        <v>10189.329299999999</v>
      </c>
      <c r="J55" s="17">
        <f>(G55-F55)</f>
        <v>-29.638800000000629</v>
      </c>
      <c r="K55" s="17">
        <f t="shared" ref="K55:K66" si="22">(H55-G55)</f>
        <v>-49.944825000000492</v>
      </c>
      <c r="L55" s="17">
        <f>(H55-F55)</f>
        <v>-79.58362500000112</v>
      </c>
    </row>
    <row r="56" spans="1:12" x14ac:dyDescent="0.35">
      <c r="A56" s="1" t="s">
        <v>18</v>
      </c>
      <c r="B56">
        <v>2406962</v>
      </c>
      <c r="C56">
        <v>2438142</v>
      </c>
      <c r="D56">
        <v>2419230</v>
      </c>
      <c r="F56" s="2">
        <f t="shared" ref="F56:F66" si="23">B56*0.000225</f>
        <v>541.56645000000003</v>
      </c>
      <c r="G56" s="2">
        <f t="shared" si="21"/>
        <v>548.58195000000001</v>
      </c>
      <c r="H56" s="2">
        <f t="shared" si="21"/>
        <v>544.32674999999995</v>
      </c>
      <c r="J56" s="17">
        <f t="shared" ref="J56:J66" si="24">(G56-F56)</f>
        <v>7.0154999999999745</v>
      </c>
      <c r="K56" s="17">
        <f t="shared" si="22"/>
        <v>-4.2552000000000589</v>
      </c>
      <c r="L56" s="17">
        <f t="shared" ref="L56:L66" si="25">(H56-F56)</f>
        <v>2.7602999999999156</v>
      </c>
    </row>
    <row r="57" spans="1:12" x14ac:dyDescent="0.35">
      <c r="A57" s="1" t="s">
        <v>19</v>
      </c>
      <c r="B57">
        <v>5923187</v>
      </c>
      <c r="C57">
        <v>5906596</v>
      </c>
      <c r="D57">
        <v>5876948</v>
      </c>
      <c r="F57" s="2">
        <f t="shared" si="23"/>
        <v>1332.717075</v>
      </c>
      <c r="G57" s="2">
        <f t="shared" si="21"/>
        <v>1328.9840999999999</v>
      </c>
      <c r="H57" s="2">
        <f t="shared" si="21"/>
        <v>1322.3133</v>
      </c>
      <c r="J57" s="17">
        <f t="shared" si="24"/>
        <v>-3.7329750000001241</v>
      </c>
      <c r="K57" s="17">
        <f t="shared" si="22"/>
        <v>-6.6707999999998719</v>
      </c>
      <c r="L57" s="17">
        <f t="shared" si="25"/>
        <v>-10.403774999999996</v>
      </c>
    </row>
    <row r="58" spans="1:12" x14ac:dyDescent="0.35">
      <c r="A58" s="1" t="s">
        <v>20</v>
      </c>
      <c r="B58">
        <v>73041670</v>
      </c>
      <c r="C58">
        <v>74837676</v>
      </c>
      <c r="D58">
        <v>70606229</v>
      </c>
      <c r="F58" s="2">
        <f t="shared" si="23"/>
        <v>16434.375749999999</v>
      </c>
      <c r="G58" s="2">
        <f t="shared" si="21"/>
        <v>16838.4771</v>
      </c>
      <c r="H58" s="2">
        <f t="shared" si="21"/>
        <v>15886.401524999999</v>
      </c>
      <c r="J58" s="17">
        <f t="shared" si="24"/>
        <v>404.10135000000082</v>
      </c>
      <c r="K58" s="17">
        <f t="shared" si="22"/>
        <v>-952.07557500000075</v>
      </c>
      <c r="L58" s="17">
        <f t="shared" si="25"/>
        <v>-547.97422499999993</v>
      </c>
    </row>
    <row r="59" spans="1:12" x14ac:dyDescent="0.35">
      <c r="A59" s="1" t="s">
        <v>21</v>
      </c>
      <c r="B59">
        <v>14838492</v>
      </c>
      <c r="C59">
        <v>14880783</v>
      </c>
      <c r="D59">
        <v>14909511</v>
      </c>
      <c r="F59" s="2">
        <f t="shared" si="23"/>
        <v>3338.6606999999999</v>
      </c>
      <c r="G59" s="2">
        <f t="shared" si="21"/>
        <v>3348.1761750000001</v>
      </c>
      <c r="H59" s="2">
        <f t="shared" si="21"/>
        <v>3354.639975</v>
      </c>
      <c r="J59" s="17">
        <f t="shared" si="24"/>
        <v>9.5154750000001513</v>
      </c>
      <c r="K59" s="17">
        <f t="shared" si="22"/>
        <v>6.463799999999992</v>
      </c>
      <c r="L59" s="17">
        <f t="shared" si="25"/>
        <v>15.979275000000143</v>
      </c>
    </row>
    <row r="60" spans="1:12" x14ac:dyDescent="0.35">
      <c r="A60" s="1" t="s">
        <v>22</v>
      </c>
      <c r="B60">
        <v>26701751</v>
      </c>
      <c r="C60">
        <v>27236617</v>
      </c>
      <c r="D60">
        <v>27054223</v>
      </c>
      <c r="F60" s="2">
        <f t="shared" si="23"/>
        <v>6007.893975</v>
      </c>
      <c r="G60" s="2">
        <f t="shared" si="21"/>
        <v>6128.2388249999995</v>
      </c>
      <c r="H60" s="2">
        <f t="shared" si="21"/>
        <v>6087.2001749999999</v>
      </c>
      <c r="J60" s="17">
        <f t="shared" si="24"/>
        <v>120.3448499999995</v>
      </c>
      <c r="K60" s="17">
        <f t="shared" si="22"/>
        <v>-41.038649999999507</v>
      </c>
      <c r="L60" s="17">
        <f t="shared" si="25"/>
        <v>79.30619999999999</v>
      </c>
    </row>
    <row r="61" spans="1:12" x14ac:dyDescent="0.35">
      <c r="A61" s="1" t="s">
        <v>23</v>
      </c>
      <c r="B61">
        <v>27971179</v>
      </c>
      <c r="C61">
        <v>28061577</v>
      </c>
      <c r="D61">
        <v>27864230</v>
      </c>
      <c r="F61" s="2">
        <f t="shared" si="23"/>
        <v>6293.5152749999997</v>
      </c>
      <c r="G61" s="2">
        <f t="shared" si="21"/>
        <v>6313.8548249999994</v>
      </c>
      <c r="H61" s="2">
        <f t="shared" si="21"/>
        <v>6269.4517500000002</v>
      </c>
      <c r="J61" s="17">
        <f t="shared" si="24"/>
        <v>20.33954999999969</v>
      </c>
      <c r="K61" s="17">
        <f t="shared" si="22"/>
        <v>-44.403074999999262</v>
      </c>
      <c r="L61" s="17">
        <f t="shared" si="25"/>
        <v>-24.063524999999572</v>
      </c>
    </row>
    <row r="62" spans="1:12" x14ac:dyDescent="0.35">
      <c r="A62" s="1" t="s">
        <v>24</v>
      </c>
      <c r="B62">
        <v>25375736</v>
      </c>
      <c r="C62">
        <v>25529831</v>
      </c>
      <c r="D62">
        <v>25492411</v>
      </c>
      <c r="F62" s="2">
        <f t="shared" si="23"/>
        <v>5709.5406000000003</v>
      </c>
      <c r="G62" s="2">
        <f t="shared" si="21"/>
        <v>5744.2119750000002</v>
      </c>
      <c r="H62" s="2">
        <f t="shared" si="21"/>
        <v>5735.7924750000002</v>
      </c>
      <c r="J62" s="17">
        <f t="shared" si="24"/>
        <v>34.671374999999898</v>
      </c>
      <c r="K62" s="17">
        <f t="shared" si="22"/>
        <v>-8.4194999999999709</v>
      </c>
      <c r="L62" s="17">
        <f t="shared" si="25"/>
        <v>26.251874999999927</v>
      </c>
    </row>
    <row r="63" spans="1:12" x14ac:dyDescent="0.35">
      <c r="A63" s="1" t="s">
        <v>25</v>
      </c>
      <c r="B63">
        <v>1825959</v>
      </c>
      <c r="C63">
        <v>1839181</v>
      </c>
      <c r="D63">
        <v>1849805</v>
      </c>
      <c r="F63" s="2">
        <f t="shared" si="23"/>
        <v>410.84077500000001</v>
      </c>
      <c r="G63" s="2">
        <f t="shared" si="21"/>
        <v>413.81572499999999</v>
      </c>
      <c r="H63" s="2">
        <f t="shared" si="21"/>
        <v>416.20612499999999</v>
      </c>
      <c r="J63" s="17">
        <f t="shared" si="24"/>
        <v>2.9749499999999784</v>
      </c>
      <c r="K63" s="17">
        <f t="shared" si="22"/>
        <v>2.3903999999999996</v>
      </c>
      <c r="L63" s="17">
        <f t="shared" si="25"/>
        <v>5.3653499999999781</v>
      </c>
    </row>
    <row r="64" spans="1:12" x14ac:dyDescent="0.35">
      <c r="A64" s="1" t="s">
        <v>26</v>
      </c>
      <c r="B64">
        <v>47343534</v>
      </c>
      <c r="C64">
        <v>47612303</v>
      </c>
      <c r="D64">
        <v>47695948</v>
      </c>
      <c r="F64" s="2">
        <f t="shared" si="23"/>
        <v>10652.29515</v>
      </c>
      <c r="G64" s="2">
        <f t="shared" si="21"/>
        <v>10712.768174999999</v>
      </c>
      <c r="H64" s="2">
        <f t="shared" si="21"/>
        <v>10731.588299999999</v>
      </c>
      <c r="J64" s="17">
        <f t="shared" si="24"/>
        <v>60.473024999999325</v>
      </c>
      <c r="K64" s="17">
        <f t="shared" si="22"/>
        <v>18.820125000000189</v>
      </c>
      <c r="L64" s="17">
        <f t="shared" si="25"/>
        <v>79.293149999999514</v>
      </c>
    </row>
    <row r="65" spans="1:12" x14ac:dyDescent="0.35">
      <c r="A65" s="1" t="s">
        <v>27</v>
      </c>
      <c r="B65" s="7">
        <v>21164452</v>
      </c>
      <c r="C65" s="7">
        <v>21747018</v>
      </c>
      <c r="D65" s="7">
        <v>21349933</v>
      </c>
      <c r="E65" s="7"/>
      <c r="F65" s="8">
        <f t="shared" si="23"/>
        <v>4762.0016999999998</v>
      </c>
      <c r="G65" s="8">
        <f t="shared" si="21"/>
        <v>4893.0790500000003</v>
      </c>
      <c r="H65" s="8">
        <f t="shared" si="21"/>
        <v>4803.7349249999997</v>
      </c>
      <c r="I65" s="7"/>
      <c r="J65" s="18">
        <f t="shared" si="24"/>
        <v>131.07735000000048</v>
      </c>
      <c r="K65" s="18">
        <f t="shared" si="22"/>
        <v>-89.344125000000531</v>
      </c>
      <c r="L65" s="18">
        <f t="shared" si="25"/>
        <v>41.733224999999948</v>
      </c>
    </row>
    <row r="66" spans="1:12" x14ac:dyDescent="0.35">
      <c r="A66" s="3" t="s">
        <v>34</v>
      </c>
      <c r="B66" s="1">
        <f>SUM(B55:B65)</f>
        <v>292232535</v>
      </c>
      <c r="C66" s="1">
        <f>SUM(C55:C65)</f>
        <v>295597609</v>
      </c>
      <c r="D66" s="1">
        <f>SUM(D55:D65)</f>
        <v>290404376</v>
      </c>
      <c r="E66" s="1"/>
      <c r="F66" s="16">
        <f t="shared" si="23"/>
        <v>65752.320374999996</v>
      </c>
      <c r="G66" s="16">
        <f t="shared" si="21"/>
        <v>66509.462025000001</v>
      </c>
      <c r="H66" s="16">
        <f t="shared" si="21"/>
        <v>65340.984599999996</v>
      </c>
      <c r="I66" s="1"/>
      <c r="J66" s="19">
        <f t="shared" si="24"/>
        <v>757.14165000000503</v>
      </c>
      <c r="K66" s="19">
        <f t="shared" si="22"/>
        <v>-1168.4774250000046</v>
      </c>
      <c r="L66" s="19">
        <f t="shared" si="25"/>
        <v>-411.33577499999956</v>
      </c>
    </row>
    <row r="69" spans="1:12" x14ac:dyDescent="0.35">
      <c r="A69" s="1" t="s">
        <v>55</v>
      </c>
      <c r="B69" s="1" t="s">
        <v>29</v>
      </c>
      <c r="C69" s="1"/>
      <c r="D69" s="1"/>
      <c r="E69" s="1"/>
      <c r="F69" s="1" t="s">
        <v>30</v>
      </c>
      <c r="G69" s="1"/>
      <c r="H69" s="1"/>
      <c r="J69" s="1" t="s">
        <v>54</v>
      </c>
      <c r="K69" s="1"/>
      <c r="L69" s="1"/>
    </row>
    <row r="70" spans="1:12" x14ac:dyDescent="0.35">
      <c r="A70" s="1" t="s">
        <v>0</v>
      </c>
      <c r="B70" s="1">
        <v>1999</v>
      </c>
      <c r="C70" s="1">
        <v>2014</v>
      </c>
      <c r="D70" s="1">
        <v>2018</v>
      </c>
      <c r="E70" s="1"/>
      <c r="F70" s="1">
        <v>1999</v>
      </c>
      <c r="G70" s="1">
        <v>2014</v>
      </c>
      <c r="H70" s="1">
        <v>2018</v>
      </c>
      <c r="J70" s="3" t="s">
        <v>46</v>
      </c>
      <c r="K70" s="3" t="s">
        <v>47</v>
      </c>
      <c r="L70" s="3" t="s">
        <v>48</v>
      </c>
    </row>
    <row r="71" spans="1:12" x14ac:dyDescent="0.35">
      <c r="A71" s="1" t="s">
        <v>17</v>
      </c>
      <c r="B71">
        <f>B88+C88</f>
        <v>64706139</v>
      </c>
      <c r="C71">
        <f>B102+C102</f>
        <v>62381496</v>
      </c>
      <c r="D71">
        <v>60488845</v>
      </c>
      <c r="F71" s="2">
        <f>B71*0.000225</f>
        <v>14558.881275</v>
      </c>
      <c r="G71" s="2">
        <f t="shared" ref="G71:H82" si="26">C71*0.000225</f>
        <v>14035.836599999999</v>
      </c>
      <c r="H71" s="2">
        <f t="shared" si="26"/>
        <v>13609.990125</v>
      </c>
      <c r="J71" s="17">
        <f>(G71-F71)</f>
        <v>-523.04467500000101</v>
      </c>
      <c r="K71" s="17">
        <f t="shared" ref="K71:K82" si="27">(H71-G71)</f>
        <v>-425.84647499999846</v>
      </c>
      <c r="L71" s="17">
        <f>(H71-F71)</f>
        <v>-948.89114999999947</v>
      </c>
    </row>
    <row r="72" spans="1:12" x14ac:dyDescent="0.35">
      <c r="A72" s="1" t="s">
        <v>18</v>
      </c>
      <c r="B72">
        <f t="shared" ref="B72:B81" si="28">B89+C89</f>
        <v>1293716</v>
      </c>
      <c r="C72">
        <f t="shared" ref="C72:C81" si="29">B103+C103</f>
        <v>1243307</v>
      </c>
      <c r="D72">
        <v>1262969</v>
      </c>
      <c r="F72" s="2">
        <f t="shared" ref="F72:F82" si="30">B72*0.000225</f>
        <v>291.08609999999999</v>
      </c>
      <c r="G72" s="2">
        <f t="shared" si="26"/>
        <v>279.74407500000001</v>
      </c>
      <c r="H72" s="2">
        <f t="shared" si="26"/>
        <v>284.168025</v>
      </c>
      <c r="J72" s="17">
        <f t="shared" ref="J72:J82" si="31">(G72-F72)</f>
        <v>-11.342024999999978</v>
      </c>
      <c r="K72" s="17">
        <f t="shared" si="27"/>
        <v>4.4239499999999907</v>
      </c>
      <c r="L72" s="17">
        <f t="shared" ref="L72:L82" si="32">(H72-F72)</f>
        <v>-6.9180749999999875</v>
      </c>
    </row>
    <row r="73" spans="1:12" x14ac:dyDescent="0.35">
      <c r="A73" s="1" t="s">
        <v>19</v>
      </c>
      <c r="B73">
        <f t="shared" si="28"/>
        <v>7153530</v>
      </c>
      <c r="C73">
        <f t="shared" si="29"/>
        <v>7154686</v>
      </c>
      <c r="D73">
        <v>7181461</v>
      </c>
      <c r="F73" s="2">
        <f t="shared" si="30"/>
        <v>1609.5442499999999</v>
      </c>
      <c r="G73" s="2">
        <f t="shared" si="26"/>
        <v>1609.8043499999999</v>
      </c>
      <c r="H73" s="2">
        <f t="shared" si="26"/>
        <v>1615.8287249999998</v>
      </c>
      <c r="J73" s="17">
        <f t="shared" si="31"/>
        <v>0.2600999999999658</v>
      </c>
      <c r="K73" s="17">
        <f t="shared" si="27"/>
        <v>6.0243749999999636</v>
      </c>
      <c r="L73" s="17">
        <f t="shared" si="32"/>
        <v>6.2844749999999294</v>
      </c>
    </row>
    <row r="74" spans="1:12" x14ac:dyDescent="0.35">
      <c r="A74" s="1" t="s">
        <v>20</v>
      </c>
      <c r="B74">
        <f t="shared" si="28"/>
        <v>103622979</v>
      </c>
      <c r="C74">
        <f t="shared" si="29"/>
        <v>100085042</v>
      </c>
      <c r="D74">
        <v>103834748</v>
      </c>
      <c r="F74" s="2">
        <f t="shared" si="30"/>
        <v>23315.170275</v>
      </c>
      <c r="G74" s="2">
        <f t="shared" si="26"/>
        <v>22519.134449999998</v>
      </c>
      <c r="H74" s="2">
        <f t="shared" si="26"/>
        <v>23362.818299999999</v>
      </c>
      <c r="J74" s="17">
        <f t="shared" si="31"/>
        <v>-796.03582500000266</v>
      </c>
      <c r="K74" s="17">
        <f t="shared" si="27"/>
        <v>843.68385000000126</v>
      </c>
      <c r="L74" s="17">
        <f t="shared" si="32"/>
        <v>47.648024999998597</v>
      </c>
    </row>
    <row r="75" spans="1:12" x14ac:dyDescent="0.35">
      <c r="A75" s="1" t="s">
        <v>21</v>
      </c>
      <c r="B75">
        <f t="shared" si="28"/>
        <v>13325547</v>
      </c>
      <c r="C75">
        <f t="shared" si="29"/>
        <v>13259762</v>
      </c>
      <c r="D75">
        <v>13198219</v>
      </c>
      <c r="F75" s="2">
        <f t="shared" si="30"/>
        <v>2998.248075</v>
      </c>
      <c r="G75" s="2">
        <f t="shared" si="26"/>
        <v>2983.4464499999999</v>
      </c>
      <c r="H75" s="2">
        <f t="shared" si="26"/>
        <v>2969.599275</v>
      </c>
      <c r="J75" s="17">
        <f t="shared" si="31"/>
        <v>-14.801625000000058</v>
      </c>
      <c r="K75" s="17">
        <f t="shared" si="27"/>
        <v>-13.847174999999879</v>
      </c>
      <c r="L75" s="17">
        <f t="shared" si="32"/>
        <v>-28.648799999999937</v>
      </c>
    </row>
    <row r="76" spans="1:12" x14ac:dyDescent="0.35">
      <c r="A76" s="1" t="s">
        <v>22</v>
      </c>
      <c r="B76">
        <f t="shared" si="28"/>
        <v>39125455</v>
      </c>
      <c r="C76">
        <f t="shared" si="29"/>
        <v>38495760</v>
      </c>
      <c r="D76">
        <v>38585088</v>
      </c>
      <c r="F76" s="2">
        <f t="shared" si="30"/>
        <v>8803.2273750000004</v>
      </c>
      <c r="G76" s="2">
        <f t="shared" si="26"/>
        <v>8661.5460000000003</v>
      </c>
      <c r="H76" s="2">
        <f t="shared" si="26"/>
        <v>8681.6448</v>
      </c>
      <c r="J76" s="17">
        <f t="shared" si="31"/>
        <v>-141.68137500000012</v>
      </c>
      <c r="K76" s="17">
        <f t="shared" si="27"/>
        <v>20.098799999999756</v>
      </c>
      <c r="L76" s="17">
        <f t="shared" si="32"/>
        <v>-121.58257500000036</v>
      </c>
    </row>
    <row r="77" spans="1:12" x14ac:dyDescent="0.35">
      <c r="A77" s="1" t="s">
        <v>23</v>
      </c>
      <c r="B77">
        <f>B94+C94</f>
        <v>39098515</v>
      </c>
      <c r="C77">
        <f t="shared" si="29"/>
        <v>38673545</v>
      </c>
      <c r="D77">
        <v>38867801</v>
      </c>
      <c r="F77" s="2">
        <f t="shared" si="30"/>
        <v>8797.1658750000006</v>
      </c>
      <c r="G77" s="2">
        <f t="shared" si="26"/>
        <v>8701.5476249999992</v>
      </c>
      <c r="H77" s="2">
        <f t="shared" si="26"/>
        <v>8745.255224999999</v>
      </c>
      <c r="J77" s="17">
        <f t="shared" si="31"/>
        <v>-95.618250000001353</v>
      </c>
      <c r="K77" s="17">
        <f t="shared" si="27"/>
        <v>43.707599999999729</v>
      </c>
      <c r="L77" s="17">
        <f t="shared" si="32"/>
        <v>-51.910650000001624</v>
      </c>
    </row>
    <row r="78" spans="1:12" x14ac:dyDescent="0.35">
      <c r="A78" s="1" t="s">
        <v>24</v>
      </c>
      <c r="B78">
        <f t="shared" si="28"/>
        <v>40898078</v>
      </c>
      <c r="C78">
        <f t="shared" si="29"/>
        <v>39802024</v>
      </c>
      <c r="D78">
        <v>39369304</v>
      </c>
      <c r="F78" s="2">
        <f t="shared" si="30"/>
        <v>9202.0675499999998</v>
      </c>
      <c r="G78" s="2">
        <f t="shared" si="26"/>
        <v>8955.4553999999989</v>
      </c>
      <c r="H78" s="2">
        <f t="shared" si="26"/>
        <v>8858.0933999999997</v>
      </c>
      <c r="J78" s="17">
        <f t="shared" si="31"/>
        <v>-246.61215000000084</v>
      </c>
      <c r="K78" s="17">
        <f t="shared" si="27"/>
        <v>-97.361999999999171</v>
      </c>
      <c r="L78" s="17">
        <f t="shared" si="32"/>
        <v>-343.97415000000001</v>
      </c>
    </row>
    <row r="79" spans="1:12" x14ac:dyDescent="0.35">
      <c r="A79" s="1" t="s">
        <v>25</v>
      </c>
      <c r="B79">
        <f t="shared" si="28"/>
        <v>2065802</v>
      </c>
      <c r="C79">
        <f t="shared" si="29"/>
        <v>2046493</v>
      </c>
      <c r="D79">
        <v>2031286</v>
      </c>
      <c r="F79" s="2">
        <f t="shared" si="30"/>
        <v>464.80545000000001</v>
      </c>
      <c r="G79" s="2">
        <f t="shared" si="26"/>
        <v>460.46092499999997</v>
      </c>
      <c r="H79" s="2">
        <f t="shared" si="26"/>
        <v>457.03935000000001</v>
      </c>
      <c r="J79" s="17">
        <f t="shared" si="31"/>
        <v>-4.3445250000000328</v>
      </c>
      <c r="K79" s="17">
        <f t="shared" si="27"/>
        <v>-3.4215749999999616</v>
      </c>
      <c r="L79" s="17">
        <f t="shared" si="32"/>
        <v>-7.7660999999999945</v>
      </c>
    </row>
    <row r="80" spans="1:12" x14ac:dyDescent="0.35">
      <c r="A80" s="1" t="s">
        <v>26</v>
      </c>
      <c r="B80">
        <f t="shared" si="28"/>
        <v>46718122</v>
      </c>
      <c r="C80">
        <f t="shared" si="29"/>
        <v>46112464</v>
      </c>
      <c r="D80">
        <v>46003034</v>
      </c>
      <c r="F80" s="2">
        <f t="shared" si="30"/>
        <v>10511.577449999999</v>
      </c>
      <c r="G80" s="2">
        <f t="shared" si="26"/>
        <v>10375.304399999999</v>
      </c>
      <c r="H80" s="2">
        <f t="shared" si="26"/>
        <v>10350.682649999999</v>
      </c>
      <c r="J80" s="17">
        <f t="shared" si="31"/>
        <v>-136.27304999999978</v>
      </c>
      <c r="K80" s="17">
        <f t="shared" si="27"/>
        <v>-24.621750000000247</v>
      </c>
      <c r="L80" s="17">
        <f t="shared" si="32"/>
        <v>-160.89480000000003</v>
      </c>
    </row>
    <row r="81" spans="1:12" x14ac:dyDescent="0.35">
      <c r="A81" s="1" t="s">
        <v>27</v>
      </c>
      <c r="B81" s="9">
        <f t="shared" si="28"/>
        <v>68009056</v>
      </c>
      <c r="C81" s="9">
        <f t="shared" si="29"/>
        <v>66017759</v>
      </c>
      <c r="D81" s="9">
        <v>65184836</v>
      </c>
      <c r="E81" s="9"/>
      <c r="F81" s="21">
        <f t="shared" si="30"/>
        <v>15302.0376</v>
      </c>
      <c r="G81" s="21">
        <f t="shared" si="26"/>
        <v>14853.995774999999</v>
      </c>
      <c r="H81" s="21">
        <f t="shared" si="26"/>
        <v>14666.588099999999</v>
      </c>
      <c r="I81" s="9"/>
      <c r="J81" s="18">
        <f t="shared" si="31"/>
        <v>-448.04182500000024</v>
      </c>
      <c r="K81" s="18">
        <f t="shared" si="27"/>
        <v>-187.40767500000038</v>
      </c>
      <c r="L81" s="18">
        <f t="shared" si="32"/>
        <v>-635.44950000000063</v>
      </c>
    </row>
    <row r="82" spans="1:12" x14ac:dyDescent="0.35">
      <c r="A82" s="3" t="s">
        <v>34</v>
      </c>
      <c r="B82" s="1">
        <f>SUM(B71:B81)</f>
        <v>426016939</v>
      </c>
      <c r="C82" s="1">
        <f>SUM(C71:C81)</f>
        <v>415272338</v>
      </c>
      <c r="D82" s="1">
        <f>SUM(D71:D81)</f>
        <v>416007591</v>
      </c>
      <c r="E82" s="1"/>
      <c r="F82" s="16">
        <f t="shared" si="30"/>
        <v>95853.811275</v>
      </c>
      <c r="G82" s="16">
        <f t="shared" si="26"/>
        <v>93436.27605</v>
      </c>
      <c r="H82" s="16">
        <f t="shared" si="26"/>
        <v>93601.707974999998</v>
      </c>
      <c r="I82" s="1"/>
      <c r="J82" s="19">
        <f t="shared" si="31"/>
        <v>-2417.5352249999996</v>
      </c>
      <c r="K82" s="19">
        <f t="shared" si="27"/>
        <v>165.43192499999714</v>
      </c>
      <c r="L82" s="19">
        <f t="shared" si="32"/>
        <v>-2252.1033000000025</v>
      </c>
    </row>
    <row r="86" spans="1:12" x14ac:dyDescent="0.35">
      <c r="A86" s="1"/>
      <c r="B86" s="1"/>
      <c r="C86" s="1"/>
    </row>
    <row r="87" spans="1:12" x14ac:dyDescent="0.35">
      <c r="A87" s="1"/>
      <c r="B87" s="1" t="s">
        <v>38</v>
      </c>
      <c r="C87" s="1" t="s">
        <v>39</v>
      </c>
    </row>
    <row r="88" spans="1:12" x14ac:dyDescent="0.35">
      <c r="A88" s="1"/>
      <c r="B88">
        <v>61626969</v>
      </c>
      <c r="C88">
        <v>3079170</v>
      </c>
    </row>
    <row r="89" spans="1:12" x14ac:dyDescent="0.35">
      <c r="A89" s="1"/>
      <c r="B89">
        <v>1293716</v>
      </c>
      <c r="C89">
        <v>0</v>
      </c>
    </row>
    <row r="90" spans="1:12" x14ac:dyDescent="0.35">
      <c r="A90" s="1"/>
      <c r="B90">
        <v>7153530</v>
      </c>
      <c r="C90">
        <v>0</v>
      </c>
    </row>
    <row r="91" spans="1:12" x14ac:dyDescent="0.35">
      <c r="A91" s="1"/>
      <c r="B91">
        <v>103622979</v>
      </c>
      <c r="C91">
        <v>0</v>
      </c>
    </row>
    <row r="92" spans="1:12" x14ac:dyDescent="0.35">
      <c r="A92" s="1"/>
      <c r="B92">
        <v>13325547</v>
      </c>
      <c r="C92">
        <v>0</v>
      </c>
    </row>
    <row r="93" spans="1:12" x14ac:dyDescent="0.35">
      <c r="A93" s="1"/>
      <c r="B93">
        <v>36464795</v>
      </c>
      <c r="C93">
        <v>2660660</v>
      </c>
    </row>
    <row r="94" spans="1:12" x14ac:dyDescent="0.35">
      <c r="A94" s="1"/>
      <c r="B94">
        <v>39098515</v>
      </c>
      <c r="C94">
        <v>0</v>
      </c>
    </row>
    <row r="95" spans="1:12" x14ac:dyDescent="0.35">
      <c r="A95" s="1"/>
      <c r="B95">
        <v>40190207</v>
      </c>
      <c r="C95">
        <v>707871</v>
      </c>
    </row>
    <row r="96" spans="1:12" x14ac:dyDescent="0.35">
      <c r="A96" s="1"/>
      <c r="B96">
        <v>2065446</v>
      </c>
      <c r="C96">
        <v>356</v>
      </c>
    </row>
    <row r="97" spans="1:3" x14ac:dyDescent="0.35">
      <c r="A97" s="1"/>
      <c r="B97">
        <v>46657562</v>
      </c>
      <c r="C97">
        <v>60560</v>
      </c>
    </row>
    <row r="98" spans="1:3" x14ac:dyDescent="0.35">
      <c r="A98" s="1"/>
      <c r="B98">
        <v>68009056</v>
      </c>
      <c r="C98">
        <v>0</v>
      </c>
    </row>
    <row r="100" spans="1:3" x14ac:dyDescent="0.35">
      <c r="A100" s="1"/>
      <c r="B100" s="1"/>
      <c r="C100" s="1"/>
    </row>
    <row r="101" spans="1:3" x14ac:dyDescent="0.35">
      <c r="A101" s="1"/>
      <c r="B101" s="1" t="s">
        <v>38</v>
      </c>
      <c r="C101" s="1" t="s">
        <v>39</v>
      </c>
    </row>
    <row r="102" spans="1:3" x14ac:dyDescent="0.35">
      <c r="A102" s="1"/>
      <c r="B102" s="1">
        <v>62374632</v>
      </c>
      <c r="C102" s="1">
        <v>6864</v>
      </c>
    </row>
    <row r="103" spans="1:3" x14ac:dyDescent="0.35">
      <c r="A103" s="1"/>
      <c r="B103" s="1">
        <v>1243307</v>
      </c>
      <c r="C103" s="1">
        <v>0</v>
      </c>
    </row>
    <row r="104" spans="1:3" x14ac:dyDescent="0.35">
      <c r="A104" s="1"/>
      <c r="B104" s="1">
        <v>7154686</v>
      </c>
      <c r="C104" s="1">
        <v>0</v>
      </c>
    </row>
    <row r="105" spans="1:3" x14ac:dyDescent="0.35">
      <c r="A105" s="1"/>
      <c r="B105" s="1">
        <v>100085042</v>
      </c>
      <c r="C105" s="1">
        <v>0</v>
      </c>
    </row>
    <row r="106" spans="1:3" x14ac:dyDescent="0.35">
      <c r="A106" s="1"/>
      <c r="B106" s="1">
        <v>13259762</v>
      </c>
      <c r="C106" s="1">
        <v>0</v>
      </c>
    </row>
    <row r="107" spans="1:3" x14ac:dyDescent="0.35">
      <c r="A107" s="1"/>
      <c r="B107" s="1">
        <v>38495760</v>
      </c>
      <c r="C107" s="1">
        <v>0</v>
      </c>
    </row>
    <row r="108" spans="1:3" x14ac:dyDescent="0.35">
      <c r="A108" s="1"/>
      <c r="B108" s="1">
        <v>38673545</v>
      </c>
      <c r="C108" s="1">
        <v>0</v>
      </c>
    </row>
    <row r="109" spans="1:3" x14ac:dyDescent="0.35">
      <c r="A109" s="1"/>
      <c r="B109" s="1">
        <v>39801443</v>
      </c>
      <c r="C109" s="1">
        <v>581</v>
      </c>
    </row>
    <row r="110" spans="1:3" x14ac:dyDescent="0.35">
      <c r="A110" s="1"/>
      <c r="B110" s="1">
        <v>2046493</v>
      </c>
      <c r="C110" s="1">
        <v>0</v>
      </c>
    </row>
    <row r="111" spans="1:3" x14ac:dyDescent="0.35">
      <c r="A111" s="1"/>
      <c r="B111" s="1">
        <v>46112464</v>
      </c>
      <c r="C111" s="1">
        <v>0</v>
      </c>
    </row>
    <row r="112" spans="1:3" x14ac:dyDescent="0.35">
      <c r="A112" s="1"/>
      <c r="B112" s="1">
        <v>66011659</v>
      </c>
      <c r="C112" s="1">
        <v>6100</v>
      </c>
    </row>
    <row r="114" spans="1:3" x14ac:dyDescent="0.35">
      <c r="A114" s="1"/>
      <c r="B114" s="1"/>
      <c r="C114" s="1"/>
    </row>
    <row r="115" spans="1:3" x14ac:dyDescent="0.35">
      <c r="A115" s="1"/>
      <c r="B115" s="1" t="s">
        <v>38</v>
      </c>
      <c r="C115" s="1" t="s">
        <v>39</v>
      </c>
    </row>
    <row r="116" spans="1:3" x14ac:dyDescent="0.35">
      <c r="A116" s="1"/>
    </row>
    <row r="117" spans="1:3" x14ac:dyDescent="0.35">
      <c r="A117" s="1"/>
    </row>
    <row r="118" spans="1:3" x14ac:dyDescent="0.35">
      <c r="A118" s="1"/>
    </row>
    <row r="119" spans="1:3" x14ac:dyDescent="0.35">
      <c r="A119" s="1"/>
    </row>
    <row r="120" spans="1:3" x14ac:dyDescent="0.35">
      <c r="A120" s="1"/>
    </row>
    <row r="121" spans="1:3" x14ac:dyDescent="0.35">
      <c r="A121" s="1"/>
    </row>
    <row r="122" spans="1:3" x14ac:dyDescent="0.35">
      <c r="A122" s="1"/>
    </row>
    <row r="123" spans="1:3" x14ac:dyDescent="0.35">
      <c r="A123" s="1"/>
    </row>
    <row r="124" spans="1:3" x14ac:dyDescent="0.35">
      <c r="A124" s="1"/>
    </row>
    <row r="125" spans="1:3" x14ac:dyDescent="0.35">
      <c r="A125" s="1"/>
    </row>
    <row r="126" spans="1:3" x14ac:dyDescent="0.35">
      <c r="A126" s="1"/>
    </row>
  </sheetData>
  <conditionalFormatting sqref="A7:L17">
    <cfRule type="expression" dxfId="7" priority="22">
      <formula>MOD(ROW(),2)=0</formula>
    </cfRule>
  </conditionalFormatting>
  <conditionalFormatting sqref="A23:L33">
    <cfRule type="expression" dxfId="6" priority="20">
      <formula>MOD(ROW(),2)=0</formula>
    </cfRule>
  </conditionalFormatting>
  <conditionalFormatting sqref="A39:L49">
    <cfRule type="expression" dxfId="5" priority="19">
      <formula>MOD(ROW(),2)=0</formula>
    </cfRule>
  </conditionalFormatting>
  <conditionalFormatting sqref="A55:L65">
    <cfRule type="expression" dxfId="4" priority="18">
      <formula>MOD(ROW(),2)=0</formula>
    </cfRule>
  </conditionalFormatting>
  <conditionalFormatting sqref="A71:L81">
    <cfRule type="expression" dxfId="3" priority="17">
      <formula>MOD(ROW(),2)=0</formula>
    </cfRule>
  </conditionalFormatting>
  <pageMargins left="0.7" right="0.7" top="0.75" bottom="0.75" header="0.3" footer="0.3"/>
  <pageSetup orientation="portrait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ADBA3-B40B-4323-83DE-625298D194F5}">
  <dimension ref="A1:AI61"/>
  <sheetViews>
    <sheetView zoomScaleNormal="100" workbookViewId="0">
      <selection activeCell="C9" sqref="C9"/>
    </sheetView>
  </sheetViews>
  <sheetFormatPr defaultRowHeight="14.5" x14ac:dyDescent="0.35"/>
  <cols>
    <col min="1" max="1" width="12.36328125" customWidth="1"/>
    <col min="2" max="2" width="22" customWidth="1"/>
    <col min="3" max="3" width="16.08984375" customWidth="1"/>
    <col min="4" max="4" width="15.7265625" customWidth="1"/>
    <col min="5" max="5" width="10.81640625" customWidth="1"/>
    <col min="6" max="6" width="11.6328125" customWidth="1"/>
    <col min="7" max="7" width="10.6328125" customWidth="1"/>
    <col min="8" max="8" width="10.7265625" customWidth="1"/>
    <col min="9" max="9" width="14.36328125" customWidth="1"/>
    <col min="10" max="10" width="12.36328125" style="4" customWidth="1"/>
    <col min="11" max="11" width="11.36328125" style="4" customWidth="1"/>
    <col min="12" max="12" width="12.6328125" style="4" customWidth="1"/>
    <col min="13" max="13" width="15" style="4" customWidth="1"/>
    <col min="14" max="14" width="12.26953125" style="4" customWidth="1"/>
    <col min="15" max="15" width="18.6328125" style="4" customWidth="1"/>
    <col min="16" max="16" width="19.08984375" style="4" customWidth="1"/>
    <col min="17" max="17" width="18.08984375" style="4" customWidth="1"/>
    <col min="18" max="18" width="16.81640625" style="4" customWidth="1"/>
    <col min="19" max="19" width="13" style="4" customWidth="1"/>
    <col min="20" max="20" width="14.7265625" style="4" customWidth="1"/>
    <col min="21" max="21" width="15" style="4" customWidth="1"/>
    <col min="22" max="22" width="10.7265625" style="4" customWidth="1"/>
    <col min="23" max="23" width="11.7265625" style="4" customWidth="1"/>
    <col min="24" max="24" width="14" style="4" customWidth="1"/>
    <col min="25" max="26" width="12.6328125" style="4" customWidth="1"/>
    <col min="27" max="27" width="11.08984375" style="4" customWidth="1"/>
    <col min="28" max="28" width="13.81640625" style="4" customWidth="1"/>
    <col min="29" max="29" width="12.81640625" style="4" customWidth="1"/>
    <col min="30" max="30" width="12.36328125" style="4" customWidth="1"/>
    <col min="31" max="31" width="11.26953125" style="4" customWidth="1"/>
    <col min="32" max="32" width="13.26953125" style="4" customWidth="1"/>
    <col min="33" max="33" width="11.6328125" style="4" customWidth="1"/>
    <col min="34" max="34" width="12.08984375" style="4" customWidth="1"/>
    <col min="35" max="35" width="15.36328125" style="4" customWidth="1"/>
    <col min="36" max="36" width="12.08984375" customWidth="1"/>
    <col min="37" max="37" width="13.08984375" customWidth="1"/>
  </cols>
  <sheetData>
    <row r="1" spans="1:35" ht="15.5" x14ac:dyDescent="0.35">
      <c r="A1" s="10" t="s">
        <v>59</v>
      </c>
    </row>
    <row r="2" spans="1:35" ht="15.5" x14ac:dyDescent="0.35">
      <c r="A2" s="10" t="s">
        <v>58</v>
      </c>
    </row>
    <row r="3" spans="1:35" ht="15.5" x14ac:dyDescent="0.35">
      <c r="A3" s="10"/>
    </row>
    <row r="5" spans="1:35" s="5" customFormat="1" x14ac:dyDescent="0.35">
      <c r="A5" s="11" t="s">
        <v>51</v>
      </c>
      <c r="C5" s="12" t="s">
        <v>16</v>
      </c>
      <c r="D5" s="1"/>
      <c r="E5" s="1"/>
      <c r="F5" s="1"/>
      <c r="G5" s="1"/>
      <c r="H5" s="1"/>
      <c r="I5" s="1"/>
      <c r="J5" s="1"/>
      <c r="K5" s="1"/>
      <c r="L5" s="1"/>
      <c r="M5" s="1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5">
      <c r="A6" s="1" t="s">
        <v>49</v>
      </c>
      <c r="B6" s="1" t="s">
        <v>50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 t="s">
        <v>24</v>
      </c>
      <c r="K6" s="3" t="s">
        <v>25</v>
      </c>
      <c r="L6" s="3" t="s">
        <v>26</v>
      </c>
      <c r="M6" s="3" t="s">
        <v>27</v>
      </c>
      <c r="N6" s="15" t="s">
        <v>34</v>
      </c>
    </row>
    <row r="7" spans="1:35" x14ac:dyDescent="0.35">
      <c r="A7">
        <v>1</v>
      </c>
      <c r="B7" t="s">
        <v>1</v>
      </c>
      <c r="C7" s="2">
        <v>308.63835</v>
      </c>
      <c r="D7" s="2">
        <v>1.7496</v>
      </c>
      <c r="E7" s="2">
        <v>34.904699999999998</v>
      </c>
      <c r="F7" s="2">
        <v>374.04967499999998</v>
      </c>
      <c r="G7" s="2">
        <v>12.737475</v>
      </c>
      <c r="H7" s="2">
        <v>5.67225</v>
      </c>
      <c r="I7" s="2">
        <v>255.61439999999999</v>
      </c>
      <c r="J7" s="2">
        <v>218.88945000000001</v>
      </c>
      <c r="K7" s="2">
        <v>1.9154249999999999</v>
      </c>
      <c r="L7" s="2">
        <v>27.030374999999999</v>
      </c>
      <c r="M7" s="2">
        <v>1971.4608000000001</v>
      </c>
      <c r="N7" s="14">
        <f t="shared" ref="N7:N21" si="0">SUM(C7:M7)</f>
        <v>3212.6625000000004</v>
      </c>
    </row>
    <row r="8" spans="1:35" x14ac:dyDescent="0.35">
      <c r="A8">
        <v>2</v>
      </c>
      <c r="B8" t="s">
        <v>2</v>
      </c>
      <c r="C8" s="2">
        <v>3.7863000000000002</v>
      </c>
      <c r="D8" s="2">
        <v>0</v>
      </c>
      <c r="E8" s="2">
        <v>0.29632500000000001</v>
      </c>
      <c r="F8" s="2">
        <v>9.2924999999999994E-2</v>
      </c>
      <c r="G8" s="2">
        <v>0.68422499999999997</v>
      </c>
      <c r="H8" s="2">
        <v>0.17774999999999999</v>
      </c>
      <c r="I8" s="2">
        <v>1.4919750000000001</v>
      </c>
      <c r="J8" s="2">
        <v>0.45315</v>
      </c>
      <c r="K8" s="2">
        <v>2.0924999999999999E-2</v>
      </c>
      <c r="L8" s="2">
        <v>4.3650000000000001E-2</v>
      </c>
      <c r="M8" s="2">
        <v>3.0438000000000001</v>
      </c>
      <c r="N8" s="14">
        <f t="shared" si="0"/>
        <v>10.091025</v>
      </c>
    </row>
    <row r="9" spans="1:35" x14ac:dyDescent="0.35">
      <c r="A9">
        <v>3</v>
      </c>
      <c r="B9" t="s">
        <v>3</v>
      </c>
      <c r="C9" s="2">
        <v>5.5462499999999997</v>
      </c>
      <c r="D9" s="2">
        <v>0</v>
      </c>
      <c r="E9" s="2">
        <v>3.3300000000000003E-2</v>
      </c>
      <c r="F9" s="2">
        <v>32.637149999999998</v>
      </c>
      <c r="G9" s="2">
        <v>0.18832499999999999</v>
      </c>
      <c r="H9" s="2">
        <v>0.49702499999999999</v>
      </c>
      <c r="I9" s="2">
        <v>3.1700249999999999</v>
      </c>
      <c r="J9" s="2">
        <v>2.0355750000000001</v>
      </c>
      <c r="K9" s="2">
        <v>0</v>
      </c>
      <c r="L9" s="2">
        <v>0.90854999999999997</v>
      </c>
      <c r="M9" s="2">
        <v>3.8029500000000001</v>
      </c>
      <c r="N9" s="14">
        <f t="shared" si="0"/>
        <v>48.81915</v>
      </c>
    </row>
    <row r="10" spans="1:35" x14ac:dyDescent="0.35">
      <c r="A10">
        <v>4</v>
      </c>
      <c r="B10" t="s">
        <v>4</v>
      </c>
      <c r="C10" s="2">
        <v>7.8570000000000002</v>
      </c>
      <c r="D10" s="2"/>
      <c r="E10" s="2">
        <v>6.0749999999999997E-3</v>
      </c>
      <c r="F10" s="2">
        <v>17.01585</v>
      </c>
      <c r="G10" s="2">
        <v>8.6175000000000002E-2</v>
      </c>
      <c r="H10" s="2">
        <v>2.0249999999999999E-3</v>
      </c>
      <c r="I10" s="2">
        <v>2.14425</v>
      </c>
      <c r="J10" s="2">
        <v>1.431</v>
      </c>
      <c r="K10" s="2">
        <v>9.2024999999999996E-2</v>
      </c>
      <c r="L10" s="2">
        <v>0.231075</v>
      </c>
      <c r="M10" s="2">
        <v>48.391424999999998</v>
      </c>
      <c r="N10" s="14">
        <f t="shared" si="0"/>
        <v>77.256900000000002</v>
      </c>
    </row>
    <row r="11" spans="1:35" x14ac:dyDescent="0.35">
      <c r="A11">
        <v>5</v>
      </c>
      <c r="B11" t="s">
        <v>5</v>
      </c>
      <c r="C11" s="2">
        <v>1191.81825</v>
      </c>
      <c r="D11" s="2">
        <v>2.9925E-2</v>
      </c>
      <c r="E11" s="2">
        <v>9.6518250000000005</v>
      </c>
      <c r="F11" s="2">
        <v>9.2821499999999997</v>
      </c>
      <c r="G11" s="2">
        <v>18.978075</v>
      </c>
      <c r="H11" s="2">
        <v>100.756125</v>
      </c>
      <c r="I11" s="2">
        <v>7.0737750000000004</v>
      </c>
      <c r="J11" s="2">
        <v>212.07307499999999</v>
      </c>
      <c r="K11" s="2">
        <v>2.2893750000000002</v>
      </c>
      <c r="L11" s="2">
        <v>55.373175000000003</v>
      </c>
      <c r="M11" s="2">
        <v>667.00395000000003</v>
      </c>
      <c r="N11" s="14">
        <f t="shared" si="0"/>
        <v>2274.3297000000002</v>
      </c>
    </row>
    <row r="12" spans="1:35" x14ac:dyDescent="0.35">
      <c r="A12">
        <v>6</v>
      </c>
      <c r="B12" t="s">
        <v>6</v>
      </c>
      <c r="C12" s="2">
        <v>12.341475000000001</v>
      </c>
      <c r="D12" s="2">
        <v>0</v>
      </c>
      <c r="E12" s="2">
        <v>0.42254999999999998</v>
      </c>
      <c r="F12" s="2">
        <v>0.103725</v>
      </c>
      <c r="G12" s="2">
        <v>0.55462500000000003</v>
      </c>
      <c r="H12" s="2">
        <v>1.0835999999999999</v>
      </c>
      <c r="I12" s="2">
        <v>0.27832499999999999</v>
      </c>
      <c r="J12" s="2">
        <v>9.0627750000000002</v>
      </c>
      <c r="K12" s="2">
        <v>0.13769999999999999</v>
      </c>
      <c r="L12" s="2">
        <v>0.1179</v>
      </c>
      <c r="M12" s="2">
        <v>1.7433000000000001</v>
      </c>
      <c r="N12" s="14">
        <f t="shared" si="0"/>
        <v>25.845975000000003</v>
      </c>
    </row>
    <row r="13" spans="1:35" x14ac:dyDescent="0.35">
      <c r="A13">
        <v>7</v>
      </c>
      <c r="B13" t="s">
        <v>7</v>
      </c>
      <c r="C13" s="2">
        <v>223.06094999999999</v>
      </c>
      <c r="D13" s="2">
        <v>0</v>
      </c>
      <c r="E13" s="2">
        <v>9.0675000000000006E-2</v>
      </c>
      <c r="F13" s="2">
        <v>0.468225</v>
      </c>
      <c r="G13" s="2">
        <v>0.58207500000000001</v>
      </c>
      <c r="H13" s="2">
        <v>2.5645500000000001</v>
      </c>
      <c r="I13" s="2">
        <v>0.76522500000000004</v>
      </c>
      <c r="J13" s="2">
        <v>9.5008499999999998</v>
      </c>
      <c r="K13" s="2">
        <v>1.637775</v>
      </c>
      <c r="L13" s="2">
        <v>1.5927750000000001</v>
      </c>
      <c r="M13" s="2">
        <v>27.530774999999998</v>
      </c>
      <c r="N13" s="14">
        <f t="shared" si="0"/>
        <v>267.79387499999996</v>
      </c>
    </row>
    <row r="14" spans="1:35" x14ac:dyDescent="0.35">
      <c r="A14">
        <v>8</v>
      </c>
      <c r="B14" t="s">
        <v>8</v>
      </c>
      <c r="C14" s="2">
        <v>0.86219999999999997</v>
      </c>
      <c r="D14" s="2">
        <v>0</v>
      </c>
      <c r="E14" s="2">
        <v>1.1475000000000001E-2</v>
      </c>
      <c r="F14" s="2">
        <v>8.7749999999999998E-3</v>
      </c>
      <c r="G14" s="2">
        <v>6.5924999999999997E-2</v>
      </c>
      <c r="H14" s="2">
        <v>0.53437500000000004</v>
      </c>
      <c r="I14" s="2">
        <v>4.4999999999999997E-3</v>
      </c>
      <c r="J14" s="2">
        <v>1.5354000000000001</v>
      </c>
      <c r="K14" s="2">
        <v>2.8799999999999999E-2</v>
      </c>
      <c r="L14" s="2">
        <v>0.14422499999999999</v>
      </c>
      <c r="M14" s="2">
        <v>0.62077499999999997</v>
      </c>
      <c r="N14" s="14">
        <f t="shared" si="0"/>
        <v>3.8164500000000001</v>
      </c>
    </row>
    <row r="15" spans="1:35" x14ac:dyDescent="0.35">
      <c r="A15">
        <v>9</v>
      </c>
      <c r="B15" t="s">
        <v>9</v>
      </c>
      <c r="C15" s="2">
        <v>670.34227499999997</v>
      </c>
      <c r="D15" s="2">
        <v>0.4743</v>
      </c>
      <c r="E15" s="2">
        <v>0.86287499999999995</v>
      </c>
      <c r="F15" s="2">
        <v>97.230149999999995</v>
      </c>
      <c r="G15" s="2">
        <v>2.3622749999999999</v>
      </c>
      <c r="H15" s="2">
        <v>3.9084750000000001</v>
      </c>
      <c r="I15" s="2">
        <v>15.830774999999999</v>
      </c>
      <c r="J15" s="2">
        <v>146.235375</v>
      </c>
      <c r="K15" s="2">
        <v>2.1393</v>
      </c>
      <c r="L15" s="2">
        <v>64.132874999999999</v>
      </c>
      <c r="M15" s="2">
        <v>331.71682499999997</v>
      </c>
      <c r="N15" s="14">
        <f t="shared" si="0"/>
        <v>1335.2354999999998</v>
      </c>
    </row>
    <row r="16" spans="1:35" x14ac:dyDescent="0.35">
      <c r="A16">
        <v>10</v>
      </c>
      <c r="B16" t="s">
        <v>10</v>
      </c>
      <c r="C16" s="2">
        <v>46.822499999999998</v>
      </c>
      <c r="D16" s="2">
        <v>0</v>
      </c>
      <c r="E16" s="2">
        <v>7.1610750000000003</v>
      </c>
      <c r="F16" s="2">
        <v>12.60765</v>
      </c>
      <c r="G16" s="2">
        <v>0.28552499999999997</v>
      </c>
      <c r="H16" s="2">
        <v>0</v>
      </c>
      <c r="I16" s="2">
        <v>0.15570000000000001</v>
      </c>
      <c r="J16" s="2">
        <v>80.560124999999999</v>
      </c>
      <c r="K16" s="2">
        <v>0</v>
      </c>
      <c r="L16" s="2">
        <v>6.1841249999999999</v>
      </c>
      <c r="M16" s="2">
        <v>0</v>
      </c>
      <c r="N16" s="14">
        <f t="shared" si="0"/>
        <v>153.77670000000001</v>
      </c>
    </row>
    <row r="17" spans="1:14" x14ac:dyDescent="0.35">
      <c r="A17">
        <v>11</v>
      </c>
      <c r="B17" t="s">
        <v>11</v>
      </c>
      <c r="C17" s="2">
        <v>1.377675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14">
        <f t="shared" si="0"/>
        <v>1.377675</v>
      </c>
    </row>
    <row r="18" spans="1:14" x14ac:dyDescent="0.35">
      <c r="A18">
        <v>12</v>
      </c>
      <c r="B18" t="s">
        <v>12</v>
      </c>
      <c r="C18" s="2">
        <v>7.3178999999999998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0.22320000000000001</v>
      </c>
      <c r="K18" s="2">
        <v>0</v>
      </c>
      <c r="L18" s="2">
        <v>3.6258750000000002</v>
      </c>
      <c r="M18" s="2">
        <v>0</v>
      </c>
      <c r="N18" s="14">
        <f t="shared" si="0"/>
        <v>11.166975000000001</v>
      </c>
    </row>
    <row r="19" spans="1:14" x14ac:dyDescent="0.35">
      <c r="A19">
        <v>13</v>
      </c>
      <c r="B19" t="s">
        <v>13</v>
      </c>
      <c r="C19" s="2">
        <v>10080.143550000001</v>
      </c>
      <c r="D19" s="2">
        <v>538.14014999999995</v>
      </c>
      <c r="E19" s="2">
        <v>1316.23965</v>
      </c>
      <c r="F19" s="2">
        <v>15252.104475</v>
      </c>
      <c r="G19" s="2">
        <v>3326.4792000000002</v>
      </c>
      <c r="H19" s="2">
        <v>5947.8968249999998</v>
      </c>
      <c r="I19" s="2">
        <v>6230.6831249999996</v>
      </c>
      <c r="J19" s="2">
        <v>5565.5014499999997</v>
      </c>
      <c r="K19" s="2">
        <v>407.24279999999999</v>
      </c>
      <c r="L19" s="2">
        <v>10552.70745</v>
      </c>
      <c r="M19" s="2">
        <v>4670.9705249999997</v>
      </c>
      <c r="N19" s="14">
        <f t="shared" si="0"/>
        <v>63888.109199999999</v>
      </c>
    </row>
    <row r="20" spans="1:14" x14ac:dyDescent="0.35">
      <c r="A20">
        <v>14</v>
      </c>
      <c r="B20" t="s">
        <v>14</v>
      </c>
      <c r="C20" s="2">
        <v>9.1156500000000005</v>
      </c>
      <c r="D20" s="2">
        <v>0.26415</v>
      </c>
      <c r="E20" s="2">
        <v>2.6255250000000001</v>
      </c>
      <c r="F20" s="2">
        <v>49.528125000000003</v>
      </c>
      <c r="G20" s="2">
        <v>1.5304500000000001</v>
      </c>
      <c r="H20" s="2">
        <v>2.4176250000000001</v>
      </c>
      <c r="I20" s="2">
        <v>7.1061750000000004</v>
      </c>
      <c r="J20" s="2">
        <v>19.124099999999999</v>
      </c>
      <c r="K20" s="2">
        <v>0.11565</v>
      </c>
      <c r="L20" s="2">
        <v>2.8059750000000001</v>
      </c>
      <c r="M20" s="2">
        <v>23.634675000000001</v>
      </c>
      <c r="N20" s="14">
        <f t="shared" si="0"/>
        <v>118.26810000000002</v>
      </c>
    </row>
    <row r="21" spans="1:14" x14ac:dyDescent="0.35">
      <c r="A21">
        <v>15</v>
      </c>
      <c r="B21" t="s">
        <v>15</v>
      </c>
      <c r="C21" s="2">
        <v>1.6922250000000001</v>
      </c>
      <c r="D21" s="2">
        <v>0</v>
      </c>
      <c r="E21" s="2">
        <v>3.3974999999999998E-2</v>
      </c>
      <c r="F21" s="2">
        <v>0.65002499999999996</v>
      </c>
      <c r="G21" s="2">
        <v>0.18765000000000001</v>
      </c>
      <c r="H21" s="2">
        <v>1.15425</v>
      </c>
      <c r="I21" s="2">
        <v>7.3575000000000002E-2</v>
      </c>
      <c r="J21" s="2">
        <v>2.2976999999999999</v>
      </c>
      <c r="K21" s="2">
        <v>4.3424999999999998E-2</v>
      </c>
      <c r="L21" s="2">
        <v>0.23152500000000001</v>
      </c>
      <c r="M21" s="2">
        <v>1.3736250000000001</v>
      </c>
      <c r="N21" s="14">
        <f t="shared" si="0"/>
        <v>7.7379750000000005</v>
      </c>
    </row>
    <row r="25" spans="1:14" x14ac:dyDescent="0.35">
      <c r="A25" s="11" t="s">
        <v>52</v>
      </c>
      <c r="C25" s="12" t="s">
        <v>16</v>
      </c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4" x14ac:dyDescent="0.35">
      <c r="A26" s="1" t="s">
        <v>49</v>
      </c>
      <c r="B26" s="1" t="s">
        <v>50</v>
      </c>
      <c r="C26" s="3" t="s">
        <v>17</v>
      </c>
      <c r="D26" s="3" t="s">
        <v>18</v>
      </c>
      <c r="E26" s="3" t="s">
        <v>19</v>
      </c>
      <c r="F26" s="3" t="s">
        <v>20</v>
      </c>
      <c r="G26" s="3" t="s">
        <v>21</v>
      </c>
      <c r="H26" s="3" t="s">
        <v>22</v>
      </c>
      <c r="I26" s="3" t="s">
        <v>23</v>
      </c>
      <c r="J26" s="3" t="s">
        <v>24</v>
      </c>
      <c r="K26" s="3" t="s">
        <v>25</v>
      </c>
      <c r="L26" s="3" t="s">
        <v>26</v>
      </c>
      <c r="M26" s="3" t="s">
        <v>27</v>
      </c>
      <c r="N26" s="15" t="s">
        <v>34</v>
      </c>
    </row>
    <row r="27" spans="1:14" x14ac:dyDescent="0.35">
      <c r="A27">
        <v>1</v>
      </c>
      <c r="B27" t="s">
        <v>1</v>
      </c>
      <c r="C27" s="2">
        <v>306.72832499999998</v>
      </c>
      <c r="D27" s="2">
        <v>1.7496</v>
      </c>
      <c r="E27" s="2">
        <v>34.864649999999997</v>
      </c>
      <c r="F27" s="2">
        <v>369.80122499999999</v>
      </c>
      <c r="G27" s="2">
        <v>12.572324999999999</v>
      </c>
      <c r="H27" s="2">
        <v>5.6477250000000003</v>
      </c>
      <c r="I27" s="2">
        <v>255.51179999999999</v>
      </c>
      <c r="J27" s="2">
        <v>217.36394999999999</v>
      </c>
      <c r="K27" s="2">
        <v>1.9154249999999999</v>
      </c>
      <c r="L27" s="2">
        <v>25.472474999999999</v>
      </c>
      <c r="M27" s="2">
        <v>1967.5179000000001</v>
      </c>
      <c r="N27" s="14">
        <f t="shared" ref="N27:N41" si="1">SUM(C27:M27)</f>
        <v>3199.1453999999999</v>
      </c>
    </row>
    <row r="28" spans="1:14" x14ac:dyDescent="0.35">
      <c r="A28">
        <v>2</v>
      </c>
      <c r="B28" t="s">
        <v>2</v>
      </c>
      <c r="C28" s="2">
        <v>4.1805000000000003</v>
      </c>
      <c r="D28" s="2">
        <v>0</v>
      </c>
      <c r="E28" s="2">
        <v>0.26887499999999998</v>
      </c>
      <c r="F28" s="2">
        <v>0.33750000000000002</v>
      </c>
      <c r="G28" s="2">
        <v>0.68467500000000003</v>
      </c>
      <c r="H28" s="2">
        <v>0.1782</v>
      </c>
      <c r="I28" s="2">
        <v>1.5219</v>
      </c>
      <c r="J28" s="2">
        <v>0.46484999999999999</v>
      </c>
      <c r="K28" s="2">
        <v>2.0924999999999999E-2</v>
      </c>
      <c r="L28" s="2">
        <v>4.3650000000000001E-2</v>
      </c>
      <c r="M28" s="2">
        <v>4.4651249999999996</v>
      </c>
      <c r="N28" s="14">
        <f t="shared" si="1"/>
        <v>12.166200000000002</v>
      </c>
    </row>
    <row r="29" spans="1:14" x14ac:dyDescent="0.35">
      <c r="A29">
        <v>3</v>
      </c>
      <c r="B29" t="s">
        <v>3</v>
      </c>
      <c r="C29" s="2">
        <v>8.7363</v>
      </c>
      <c r="D29" s="2">
        <v>0</v>
      </c>
      <c r="E29" s="2">
        <v>3.2399999999999998E-2</v>
      </c>
      <c r="F29" s="2">
        <v>36.94455</v>
      </c>
      <c r="G29" s="2">
        <v>0.32669999999999999</v>
      </c>
      <c r="H29" s="2">
        <v>0.51839999999999997</v>
      </c>
      <c r="I29" s="2">
        <v>2.8901249999999998</v>
      </c>
      <c r="J29" s="2">
        <v>3.5111249999999998</v>
      </c>
      <c r="K29" s="2">
        <v>1.9800000000000002E-2</v>
      </c>
      <c r="L29" s="2">
        <v>2.4772500000000002</v>
      </c>
      <c r="M29" s="2">
        <v>13.519575</v>
      </c>
      <c r="N29" s="14">
        <f t="shared" si="1"/>
        <v>68.976224999999999</v>
      </c>
    </row>
    <row r="30" spans="1:14" x14ac:dyDescent="0.35">
      <c r="A30">
        <v>4</v>
      </c>
      <c r="B30" t="s">
        <v>4</v>
      </c>
      <c r="C30" s="2">
        <v>7.11</v>
      </c>
      <c r="D30" s="2">
        <v>0</v>
      </c>
      <c r="E30" s="2">
        <v>7.4475E-2</v>
      </c>
      <c r="F30" s="2">
        <v>16.712325</v>
      </c>
      <c r="G30" s="2">
        <v>0.1125</v>
      </c>
      <c r="H30" s="2">
        <v>4.725E-3</v>
      </c>
      <c r="I30" s="2">
        <v>2.4968249999999999</v>
      </c>
      <c r="J30" s="2">
        <v>1.4692499999999999</v>
      </c>
      <c r="K30" s="2">
        <v>7.2224999999999998E-2</v>
      </c>
      <c r="L30" s="2">
        <v>0.220275</v>
      </c>
      <c r="M30" s="2">
        <v>41.196375000000003</v>
      </c>
      <c r="N30" s="14">
        <f t="shared" si="1"/>
        <v>69.468975</v>
      </c>
    </row>
    <row r="31" spans="1:14" x14ac:dyDescent="0.35">
      <c r="A31">
        <v>5</v>
      </c>
      <c r="B31" t="s">
        <v>5</v>
      </c>
      <c r="C31" s="2">
        <v>1232.9032500000001</v>
      </c>
      <c r="D31" s="2">
        <v>2.9925E-2</v>
      </c>
      <c r="E31" s="2">
        <v>9.2956500000000002</v>
      </c>
      <c r="F31" s="2">
        <v>9.3870000000000005</v>
      </c>
      <c r="G31" s="2">
        <v>18.8811</v>
      </c>
      <c r="H31" s="2">
        <v>100.53855</v>
      </c>
      <c r="I31" s="2">
        <v>7.0686</v>
      </c>
      <c r="J31" s="2">
        <v>209.31142500000001</v>
      </c>
      <c r="K31" s="2">
        <v>2.2889249999999999</v>
      </c>
      <c r="L31" s="2">
        <v>55.299374999999998</v>
      </c>
      <c r="M31" s="2">
        <v>666.47699999999998</v>
      </c>
      <c r="N31" s="14">
        <f t="shared" si="1"/>
        <v>2311.4808000000003</v>
      </c>
    </row>
    <row r="32" spans="1:14" x14ac:dyDescent="0.35">
      <c r="A32">
        <v>6</v>
      </c>
      <c r="B32" t="s">
        <v>6</v>
      </c>
      <c r="C32" s="2">
        <v>14.30775</v>
      </c>
      <c r="D32" s="2">
        <v>0</v>
      </c>
      <c r="E32" s="2">
        <v>0.778725</v>
      </c>
      <c r="F32" s="2">
        <v>1.9349999999999999E-2</v>
      </c>
      <c r="G32" s="2">
        <v>0.65452500000000002</v>
      </c>
      <c r="H32" s="2">
        <v>1.2483</v>
      </c>
      <c r="I32" s="2">
        <v>0.29452499999999998</v>
      </c>
      <c r="J32" s="2">
        <v>12.605625</v>
      </c>
      <c r="K32" s="2">
        <v>0.144675</v>
      </c>
      <c r="L32" s="2">
        <v>0.15840000000000001</v>
      </c>
      <c r="M32" s="2">
        <v>2.2949999999999999</v>
      </c>
      <c r="N32" s="14">
        <f t="shared" si="1"/>
        <v>32.506875000000001</v>
      </c>
    </row>
    <row r="33" spans="1:14" x14ac:dyDescent="0.35">
      <c r="A33">
        <v>7</v>
      </c>
      <c r="B33" t="s">
        <v>7</v>
      </c>
      <c r="C33" s="2">
        <v>179.471475</v>
      </c>
      <c r="D33" s="2">
        <v>0</v>
      </c>
      <c r="E33" s="2">
        <v>9.0675000000000006E-2</v>
      </c>
      <c r="F33" s="2">
        <v>0.45584999999999998</v>
      </c>
      <c r="G33" s="2">
        <v>0.55867500000000003</v>
      </c>
      <c r="H33" s="2">
        <v>2.6793</v>
      </c>
      <c r="I33" s="2">
        <v>0.75127500000000003</v>
      </c>
      <c r="J33" s="2">
        <v>9.1937250000000006</v>
      </c>
      <c r="K33" s="2">
        <v>1.6400250000000001</v>
      </c>
      <c r="L33" s="2">
        <v>1.6157250000000001</v>
      </c>
      <c r="M33" s="2">
        <v>26.992125000000001</v>
      </c>
      <c r="N33" s="14">
        <f t="shared" si="1"/>
        <v>223.44884999999999</v>
      </c>
    </row>
    <row r="34" spans="1:14" x14ac:dyDescent="0.35">
      <c r="A34">
        <v>8</v>
      </c>
      <c r="B34" t="s">
        <v>8</v>
      </c>
      <c r="C34" s="2">
        <v>1.5871500000000001</v>
      </c>
      <c r="D34" s="2">
        <v>0</v>
      </c>
      <c r="E34" s="2">
        <v>1.1475000000000001E-2</v>
      </c>
      <c r="F34" s="2">
        <v>6.7500000000000004E-4</v>
      </c>
      <c r="G34" s="2">
        <v>8.1000000000000003E-2</v>
      </c>
      <c r="H34" s="2">
        <v>0.44864999999999999</v>
      </c>
      <c r="I34" s="2">
        <v>7.4250000000000002E-3</v>
      </c>
      <c r="J34" s="2">
        <v>1.05525</v>
      </c>
      <c r="K34" s="2">
        <v>2.0025000000000001E-2</v>
      </c>
      <c r="L34" s="2">
        <v>0.15457499999999999</v>
      </c>
      <c r="M34" s="2">
        <v>1.1085750000000001</v>
      </c>
      <c r="N34" s="14">
        <f t="shared" si="1"/>
        <v>4.4748000000000001</v>
      </c>
    </row>
    <row r="35" spans="1:14" x14ac:dyDescent="0.35">
      <c r="A35">
        <v>9</v>
      </c>
      <c r="B35" t="s">
        <v>9</v>
      </c>
      <c r="C35" s="2">
        <v>1059.9297750000001</v>
      </c>
      <c r="D35" s="2">
        <v>0.4743</v>
      </c>
      <c r="E35" s="2">
        <v>0.858375</v>
      </c>
      <c r="F35" s="2">
        <v>201.23032499999999</v>
      </c>
      <c r="G35" s="2">
        <v>2.375775</v>
      </c>
      <c r="H35" s="2">
        <v>3.9222000000000001</v>
      </c>
      <c r="I35" s="2">
        <v>16.686450000000001</v>
      </c>
      <c r="J35" s="2">
        <v>250.717275</v>
      </c>
      <c r="K35" s="2">
        <v>2.869875</v>
      </c>
      <c r="L35" s="2">
        <v>69.414299999999997</v>
      </c>
      <c r="M35" s="2">
        <v>574.58992499999999</v>
      </c>
      <c r="N35" s="14">
        <f t="shared" si="1"/>
        <v>2183.0685750000002</v>
      </c>
    </row>
    <row r="36" spans="1:14" x14ac:dyDescent="0.35">
      <c r="A36">
        <v>10</v>
      </c>
      <c r="B36" t="s">
        <v>10</v>
      </c>
      <c r="C36" s="2">
        <v>45.412649999999999</v>
      </c>
      <c r="D36" s="2">
        <v>0</v>
      </c>
      <c r="E36" s="2">
        <v>7.1610750000000003</v>
      </c>
      <c r="F36" s="2">
        <v>12.49785</v>
      </c>
      <c r="G36" s="2">
        <v>0.23422499999999999</v>
      </c>
      <c r="H36" s="2">
        <v>0</v>
      </c>
      <c r="I36" s="2">
        <v>0.15570000000000001</v>
      </c>
      <c r="J36" s="2">
        <v>74.374425000000002</v>
      </c>
      <c r="K36" s="2">
        <v>0</v>
      </c>
      <c r="L36" s="2">
        <v>6.2041500000000003</v>
      </c>
      <c r="M36" s="2">
        <v>0</v>
      </c>
      <c r="N36" s="14">
        <f t="shared" si="1"/>
        <v>146.04007499999997</v>
      </c>
    </row>
    <row r="37" spans="1:14" x14ac:dyDescent="0.35">
      <c r="A37">
        <v>11</v>
      </c>
      <c r="B37" t="s">
        <v>11</v>
      </c>
      <c r="C37" s="2">
        <v>5.305275</v>
      </c>
      <c r="D37" s="2">
        <v>0</v>
      </c>
      <c r="E37" s="2">
        <v>0</v>
      </c>
      <c r="F37" s="2">
        <v>0.10979999999999999</v>
      </c>
      <c r="G37" s="2">
        <v>0</v>
      </c>
      <c r="H37" s="2">
        <v>0</v>
      </c>
      <c r="I37" s="2">
        <v>0</v>
      </c>
      <c r="J37" s="2">
        <v>8.4375000000000006E-2</v>
      </c>
      <c r="K37" s="2">
        <v>0</v>
      </c>
      <c r="L37" s="2">
        <v>0</v>
      </c>
      <c r="M37" s="2">
        <v>0</v>
      </c>
      <c r="N37" s="14">
        <f t="shared" si="1"/>
        <v>5.4994499999999995</v>
      </c>
    </row>
    <row r="38" spans="1:14" x14ac:dyDescent="0.35">
      <c r="A38">
        <v>12</v>
      </c>
      <c r="B38" t="s">
        <v>12</v>
      </c>
      <c r="C38" s="2">
        <v>5.2287749999999997</v>
      </c>
      <c r="D38" s="2">
        <v>0</v>
      </c>
      <c r="E38" s="2">
        <v>0</v>
      </c>
      <c r="F38" s="2">
        <v>0</v>
      </c>
      <c r="G38" s="2">
        <v>4.4999999999999999E-4</v>
      </c>
      <c r="H38" s="2">
        <v>0</v>
      </c>
      <c r="I38" s="2">
        <v>0</v>
      </c>
      <c r="J38" s="2">
        <v>0.67049999999999998</v>
      </c>
      <c r="K38" s="2">
        <v>0</v>
      </c>
      <c r="L38" s="2">
        <v>2.7832499999999998</v>
      </c>
      <c r="M38" s="2">
        <v>0</v>
      </c>
      <c r="N38" s="14">
        <f t="shared" si="1"/>
        <v>8.682974999999999</v>
      </c>
    </row>
    <row r="39" spans="1:14" x14ac:dyDescent="0.35">
      <c r="A39">
        <v>13</v>
      </c>
      <c r="B39" t="s">
        <v>13</v>
      </c>
      <c r="C39" s="2">
        <v>10047.518550000001</v>
      </c>
      <c r="D39" s="2">
        <v>528.03539999999998</v>
      </c>
      <c r="E39" s="2">
        <v>1312.0825500000001</v>
      </c>
      <c r="F39" s="2">
        <v>14876.306325</v>
      </c>
      <c r="G39" s="2">
        <v>3326.9841000000001</v>
      </c>
      <c r="H39" s="2">
        <v>5941.4874749999999</v>
      </c>
      <c r="I39" s="2">
        <v>6191.4350249999998</v>
      </c>
      <c r="J39" s="2">
        <v>5558.5977750000002</v>
      </c>
      <c r="K39" s="2">
        <v>407.391975</v>
      </c>
      <c r="L39" s="2">
        <v>10546.475850000001</v>
      </c>
      <c r="M39" s="2">
        <v>4613.752125</v>
      </c>
      <c r="N39" s="14">
        <f t="shared" si="1"/>
        <v>63350.067150000003</v>
      </c>
    </row>
    <row r="40" spans="1:14" x14ac:dyDescent="0.35">
      <c r="A40">
        <v>14</v>
      </c>
      <c r="B40" t="s">
        <v>14</v>
      </c>
      <c r="C40" s="2">
        <v>12.469049999999999</v>
      </c>
      <c r="D40" s="2">
        <v>9.6975000000000006E-2</v>
      </c>
      <c r="E40" s="2">
        <v>2.6052749999999998</v>
      </c>
      <c r="F40" s="2">
        <v>51.034500000000001</v>
      </c>
      <c r="G40" s="2">
        <v>1.6105499999999999</v>
      </c>
      <c r="H40" s="2">
        <v>2.4448500000000002</v>
      </c>
      <c r="I40" s="2">
        <v>6.4073250000000002</v>
      </c>
      <c r="J40" s="2">
        <v>21.899925</v>
      </c>
      <c r="K40" s="2">
        <v>0.161775</v>
      </c>
      <c r="L40" s="2">
        <v>2.8667250000000002</v>
      </c>
      <c r="M40" s="2">
        <v>29.99475</v>
      </c>
      <c r="N40" s="14">
        <f t="shared" si="1"/>
        <v>131.5917</v>
      </c>
    </row>
    <row r="41" spans="1:14" x14ac:dyDescent="0.35">
      <c r="A41">
        <v>15</v>
      </c>
      <c r="B41" t="s">
        <v>15</v>
      </c>
      <c r="C41" s="2">
        <v>1.9073249999999999</v>
      </c>
      <c r="D41" s="2">
        <v>0</v>
      </c>
      <c r="E41" s="2">
        <v>2.1149999999999999E-2</v>
      </c>
      <c r="F41" s="2">
        <v>1.2516750000000001</v>
      </c>
      <c r="G41" s="2">
        <v>0.17122499999999999</v>
      </c>
      <c r="H41" s="2">
        <v>1.1994750000000001</v>
      </c>
      <c r="I41" s="2">
        <v>7.1999999999999995E-2</v>
      </c>
      <c r="J41" s="2">
        <v>2.8190249999999999</v>
      </c>
      <c r="K41" s="2">
        <v>7.6499999999999999E-2</v>
      </c>
      <c r="L41" s="2">
        <v>0.23782500000000001</v>
      </c>
      <c r="M41" s="2">
        <v>4.4707499999999998</v>
      </c>
      <c r="N41" s="14">
        <f t="shared" si="1"/>
        <v>12.22695</v>
      </c>
    </row>
    <row r="45" spans="1:14" x14ac:dyDescent="0.35">
      <c r="A45" s="11" t="s">
        <v>53</v>
      </c>
      <c r="C45" s="12" t="s">
        <v>16</v>
      </c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4" x14ac:dyDescent="0.35">
      <c r="A46" s="1" t="s">
        <v>49</v>
      </c>
      <c r="B46" s="1" t="s">
        <v>50</v>
      </c>
      <c r="C46" s="3" t="s">
        <v>17</v>
      </c>
      <c r="D46" s="3" t="s">
        <v>18</v>
      </c>
      <c r="E46" s="3" t="s">
        <v>19</v>
      </c>
      <c r="F46" s="3" t="s">
        <v>20</v>
      </c>
      <c r="G46" s="3" t="s">
        <v>21</v>
      </c>
      <c r="H46" s="3" t="s">
        <v>22</v>
      </c>
      <c r="I46" s="3" t="s">
        <v>23</v>
      </c>
      <c r="J46" s="3" t="s">
        <v>24</v>
      </c>
      <c r="K46" s="3" t="s">
        <v>25</v>
      </c>
      <c r="L46" s="3" t="s">
        <v>26</v>
      </c>
      <c r="M46" s="3" t="s">
        <v>27</v>
      </c>
      <c r="N46" s="13" t="s">
        <v>34</v>
      </c>
    </row>
    <row r="47" spans="1:14" x14ac:dyDescent="0.35">
      <c r="A47">
        <v>1</v>
      </c>
      <c r="B47" t="s">
        <v>1</v>
      </c>
      <c r="C47" s="2">
        <v>405.75082500000002</v>
      </c>
      <c r="D47" s="2">
        <v>5.4330749999999997</v>
      </c>
      <c r="E47" s="2">
        <v>37.649250000000002</v>
      </c>
      <c r="F47" s="2">
        <v>671.37277500000005</v>
      </c>
      <c r="G47" s="2">
        <v>16.667774999999999</v>
      </c>
      <c r="H47" s="2">
        <v>13.151249999999999</v>
      </c>
      <c r="I47" s="2">
        <v>319.33822500000002</v>
      </c>
      <c r="J47" s="2">
        <v>259.68802499999998</v>
      </c>
      <c r="K47" s="2">
        <v>2.9607749999999999</v>
      </c>
      <c r="L47" s="2">
        <v>39.168225</v>
      </c>
      <c r="M47" s="2">
        <v>2030.8502249999999</v>
      </c>
      <c r="N47" s="14">
        <f t="shared" ref="N47:N61" si="2">SUM(C47:M47)</f>
        <v>3802.0304249999995</v>
      </c>
    </row>
    <row r="48" spans="1:14" x14ac:dyDescent="0.35">
      <c r="A48">
        <v>2</v>
      </c>
      <c r="B48" t="s">
        <v>2</v>
      </c>
      <c r="C48" s="2">
        <v>1.946925</v>
      </c>
      <c r="D48" s="2">
        <v>0</v>
      </c>
      <c r="E48" s="2">
        <v>0</v>
      </c>
      <c r="F48" s="2">
        <v>0.95174999999999998</v>
      </c>
      <c r="G48" s="2">
        <v>9.4500000000000001E-3</v>
      </c>
      <c r="H48" s="2">
        <v>0</v>
      </c>
      <c r="I48" s="2">
        <v>3.0825000000000002E-2</v>
      </c>
      <c r="J48" s="2">
        <v>2.9925E-2</v>
      </c>
      <c r="K48" s="2">
        <v>0</v>
      </c>
      <c r="L48" s="2">
        <v>0</v>
      </c>
      <c r="M48" s="2">
        <v>1.6069500000000001</v>
      </c>
      <c r="N48" s="14">
        <f t="shared" si="2"/>
        <v>4.575825</v>
      </c>
    </row>
    <row r="49" spans="1:14" x14ac:dyDescent="0.35">
      <c r="A49">
        <v>3</v>
      </c>
      <c r="B49" t="s">
        <v>3</v>
      </c>
      <c r="C49" s="2">
        <v>4.2716250000000002</v>
      </c>
      <c r="D49" s="2">
        <v>0</v>
      </c>
      <c r="E49" s="2">
        <v>0</v>
      </c>
      <c r="F49" s="2">
        <v>3.892725</v>
      </c>
      <c r="G49" s="2">
        <v>0.199575</v>
      </c>
      <c r="H49" s="2">
        <v>0.19597500000000001</v>
      </c>
      <c r="I49" s="2">
        <v>0.34155000000000002</v>
      </c>
      <c r="J49" s="2">
        <v>2.468925</v>
      </c>
      <c r="K49" s="2">
        <v>3.78E-2</v>
      </c>
      <c r="L49" s="2">
        <v>5.2742250000000004</v>
      </c>
      <c r="M49" s="2">
        <v>4.9297500000000003</v>
      </c>
      <c r="N49" s="14">
        <f t="shared" si="2"/>
        <v>21.61215</v>
      </c>
    </row>
    <row r="50" spans="1:14" x14ac:dyDescent="0.35">
      <c r="A50">
        <v>4</v>
      </c>
      <c r="B50" t="s">
        <v>4</v>
      </c>
      <c r="C50" s="2">
        <v>0.31567499999999998</v>
      </c>
      <c r="D50" s="2">
        <v>0.16875000000000001</v>
      </c>
      <c r="E50" s="2">
        <v>0.35730000000000001</v>
      </c>
      <c r="F50" s="2">
        <v>12.2841</v>
      </c>
      <c r="G50" s="2">
        <v>7.4024999999999994E-2</v>
      </c>
      <c r="H50" s="2">
        <v>1.0125E-2</v>
      </c>
      <c r="I50" s="2">
        <v>1.6125750000000001</v>
      </c>
      <c r="J50" s="2">
        <v>9.5625000000000002E-2</v>
      </c>
      <c r="K50" s="2">
        <v>0</v>
      </c>
      <c r="L50" s="2">
        <v>3.1725000000000003E-2</v>
      </c>
      <c r="M50" s="2">
        <v>1.2375000000000001E-2</v>
      </c>
      <c r="N50" s="14">
        <f t="shared" si="2"/>
        <v>14.962275000000002</v>
      </c>
    </row>
    <row r="51" spans="1:14" x14ac:dyDescent="0.35">
      <c r="A51">
        <v>5</v>
      </c>
      <c r="B51" t="s">
        <v>5</v>
      </c>
      <c r="C51" s="2">
        <v>1888.60905</v>
      </c>
      <c r="D51" s="2">
        <v>0.50422500000000003</v>
      </c>
      <c r="E51" s="2">
        <v>10.439550000000001</v>
      </c>
      <c r="F51" s="2">
        <v>107.13307500000001</v>
      </c>
      <c r="G51" s="2">
        <v>22.015574999999998</v>
      </c>
      <c r="H51" s="2">
        <v>118.91295</v>
      </c>
      <c r="I51" s="2">
        <v>24.463349999999998</v>
      </c>
      <c r="J51" s="2">
        <v>356.60475000000002</v>
      </c>
      <c r="K51" s="2">
        <v>4.4676</v>
      </c>
      <c r="L51" s="2">
        <v>119.453625</v>
      </c>
      <c r="M51" s="2">
        <v>977.94314999999995</v>
      </c>
      <c r="N51" s="14">
        <f t="shared" si="2"/>
        <v>3630.5468999999998</v>
      </c>
    </row>
    <row r="52" spans="1:14" x14ac:dyDescent="0.35">
      <c r="A52">
        <v>6</v>
      </c>
      <c r="B52" t="s">
        <v>6</v>
      </c>
      <c r="C52" s="2">
        <v>2.322225</v>
      </c>
      <c r="D52" s="2">
        <v>0</v>
      </c>
      <c r="E52" s="2">
        <v>0.40544999999999998</v>
      </c>
      <c r="F52" s="2">
        <v>2.0249999999999999E-3</v>
      </c>
      <c r="G52" s="2">
        <v>0.15007499999999999</v>
      </c>
      <c r="H52" s="2">
        <v>0.22589999999999999</v>
      </c>
      <c r="I52" s="2">
        <v>6.7499999999999999E-3</v>
      </c>
      <c r="J52" s="2">
        <v>2.9461499999999998</v>
      </c>
      <c r="K52" s="2">
        <v>0</v>
      </c>
      <c r="L52" s="2">
        <v>0</v>
      </c>
      <c r="M52" s="2">
        <v>0.45224999999999999</v>
      </c>
      <c r="N52" s="14">
        <f t="shared" si="2"/>
        <v>6.5108250000000005</v>
      </c>
    </row>
    <row r="53" spans="1:14" x14ac:dyDescent="0.35">
      <c r="A53">
        <v>7</v>
      </c>
      <c r="B53" t="s">
        <v>7</v>
      </c>
      <c r="C53" s="2">
        <v>11.413575</v>
      </c>
      <c r="D53" s="2">
        <v>0</v>
      </c>
      <c r="E53" s="2">
        <v>0</v>
      </c>
      <c r="F53" s="2">
        <v>0.12015000000000001</v>
      </c>
      <c r="G53" s="2">
        <v>4.1175000000000003E-2</v>
      </c>
      <c r="H53" s="2">
        <v>5.9174999999999998E-2</v>
      </c>
      <c r="I53" s="2">
        <v>0</v>
      </c>
      <c r="J53" s="2">
        <v>1.5383249999999999</v>
      </c>
      <c r="K53" s="2">
        <v>1.8225000000000002E-2</v>
      </c>
      <c r="L53" s="2">
        <v>0.35212500000000002</v>
      </c>
      <c r="M53" s="2">
        <v>22.947299999999998</v>
      </c>
      <c r="N53" s="14">
        <f t="shared" si="2"/>
        <v>36.490049999999997</v>
      </c>
    </row>
    <row r="54" spans="1:14" x14ac:dyDescent="0.35">
      <c r="A54">
        <v>8</v>
      </c>
      <c r="B54" t="s">
        <v>8</v>
      </c>
      <c r="C54" s="2">
        <v>1.3443750000000001</v>
      </c>
      <c r="D54" s="2">
        <v>0</v>
      </c>
      <c r="E54" s="2">
        <v>0</v>
      </c>
      <c r="F54" s="2">
        <v>0</v>
      </c>
      <c r="G54" s="2">
        <v>0</v>
      </c>
      <c r="H54" s="2">
        <v>2.0249999999999999E-3</v>
      </c>
      <c r="I54" s="2">
        <v>0</v>
      </c>
      <c r="J54" s="2">
        <v>0.173925</v>
      </c>
      <c r="K54" s="2">
        <v>7.1999999999999998E-3</v>
      </c>
      <c r="L54" s="2">
        <v>0</v>
      </c>
      <c r="M54" s="2">
        <v>1.65015</v>
      </c>
      <c r="N54" s="14">
        <f t="shared" si="2"/>
        <v>3.1776750000000002</v>
      </c>
    </row>
    <row r="55" spans="1:14" x14ac:dyDescent="0.35">
      <c r="A55">
        <v>9</v>
      </c>
      <c r="B55" t="s">
        <v>9</v>
      </c>
      <c r="C55" s="2">
        <v>456.154425</v>
      </c>
      <c r="D55" s="2">
        <v>0</v>
      </c>
      <c r="E55" s="2">
        <v>0</v>
      </c>
      <c r="F55" s="2">
        <v>103.99657500000001</v>
      </c>
      <c r="G55" s="2">
        <v>7.7625E-2</v>
      </c>
      <c r="H55" s="2">
        <v>3.5775000000000001E-2</v>
      </c>
      <c r="I55" s="2">
        <v>0.85275000000000001</v>
      </c>
      <c r="J55" s="2">
        <v>106.670925</v>
      </c>
      <c r="K55" s="2">
        <v>0.78817499999999996</v>
      </c>
      <c r="L55" s="2">
        <v>5.5653750000000004</v>
      </c>
      <c r="M55" s="2">
        <v>269.86657500000001</v>
      </c>
      <c r="N55" s="14">
        <f t="shared" si="2"/>
        <v>944.0082000000001</v>
      </c>
    </row>
    <row r="56" spans="1:14" x14ac:dyDescent="0.35">
      <c r="A56">
        <v>10</v>
      </c>
      <c r="B56" t="s">
        <v>10</v>
      </c>
      <c r="C56" s="2">
        <v>46.712699999999998</v>
      </c>
      <c r="D56" s="2">
        <v>0</v>
      </c>
      <c r="E56" s="2">
        <v>7.199325</v>
      </c>
      <c r="F56" s="2">
        <v>14.425425000000001</v>
      </c>
      <c r="G56" s="2">
        <v>0.23422499999999999</v>
      </c>
      <c r="H56" s="2">
        <v>0</v>
      </c>
      <c r="I56" s="2">
        <v>0.18720000000000001</v>
      </c>
      <c r="J56" s="2">
        <v>107.82112499999999</v>
      </c>
      <c r="K56" s="2">
        <v>0</v>
      </c>
      <c r="L56" s="2">
        <v>6.4235249999999997</v>
      </c>
      <c r="M56" s="2">
        <v>0</v>
      </c>
      <c r="N56" s="14">
        <f t="shared" si="2"/>
        <v>183.003525</v>
      </c>
    </row>
    <row r="57" spans="1:14" x14ac:dyDescent="0.35">
      <c r="A57">
        <v>11</v>
      </c>
      <c r="B57" t="s">
        <v>11</v>
      </c>
      <c r="C57" s="2">
        <v>1.758375</v>
      </c>
      <c r="D57" s="2">
        <v>0</v>
      </c>
      <c r="E57" s="2">
        <v>0</v>
      </c>
      <c r="F57" s="2">
        <v>0.201375</v>
      </c>
      <c r="G57" s="2">
        <v>0</v>
      </c>
      <c r="H57" s="2">
        <v>0</v>
      </c>
      <c r="I57" s="2">
        <v>0</v>
      </c>
      <c r="J57" s="2">
        <v>9.4500000000000001E-2</v>
      </c>
      <c r="K57" s="2">
        <v>0</v>
      </c>
      <c r="L57" s="2">
        <v>0</v>
      </c>
      <c r="M57" s="2">
        <v>0</v>
      </c>
      <c r="N57" s="14">
        <f t="shared" si="2"/>
        <v>2.0542500000000001</v>
      </c>
    </row>
    <row r="58" spans="1:14" x14ac:dyDescent="0.35">
      <c r="A58">
        <v>12</v>
      </c>
      <c r="B58" t="s">
        <v>12</v>
      </c>
      <c r="C58" s="2">
        <v>2.0249999999999999E-3</v>
      </c>
      <c r="D58" s="2">
        <v>0</v>
      </c>
      <c r="E58" s="2">
        <v>0</v>
      </c>
      <c r="F58" s="2">
        <v>0</v>
      </c>
      <c r="G58" s="2">
        <v>4.4999999999999999E-4</v>
      </c>
      <c r="H58" s="2">
        <v>0</v>
      </c>
      <c r="I58" s="2">
        <v>0</v>
      </c>
      <c r="J58" s="2">
        <v>0.55259999999999998</v>
      </c>
      <c r="K58" s="2">
        <v>0</v>
      </c>
      <c r="L58" s="2">
        <v>6.6824999999999996E-2</v>
      </c>
      <c r="M58" s="2">
        <v>0</v>
      </c>
      <c r="N58" s="14">
        <f t="shared" si="2"/>
        <v>0.62190000000000001</v>
      </c>
    </row>
    <row r="59" spans="1:14" x14ac:dyDescent="0.35">
      <c r="A59">
        <v>13</v>
      </c>
      <c r="B59" t="s">
        <v>13</v>
      </c>
      <c r="C59" s="2">
        <v>10124.4051</v>
      </c>
      <c r="D59" s="2">
        <v>535.39087500000005</v>
      </c>
      <c r="E59" s="2">
        <v>1315.3014000000001</v>
      </c>
      <c r="F59" s="2">
        <v>15486.436125</v>
      </c>
      <c r="G59" s="2">
        <v>3340.5255000000002</v>
      </c>
      <c r="H59" s="2">
        <v>6051.2512500000003</v>
      </c>
      <c r="I59" s="2">
        <v>6245.0176499999998</v>
      </c>
      <c r="J59" s="2">
        <v>5685.9768000000004</v>
      </c>
      <c r="K59" s="2">
        <v>411.6798</v>
      </c>
      <c r="L59" s="2">
        <v>10642.501575</v>
      </c>
      <c r="M59" s="2">
        <v>4759.5717000000004</v>
      </c>
      <c r="N59" s="14">
        <f t="shared" si="2"/>
        <v>64598.057775000008</v>
      </c>
    </row>
    <row r="60" spans="1:14" x14ac:dyDescent="0.35">
      <c r="A60">
        <v>14</v>
      </c>
      <c r="B60" t="s">
        <v>14</v>
      </c>
      <c r="C60" s="2">
        <v>4.9999500000000001</v>
      </c>
      <c r="D60" s="2">
        <v>0</v>
      </c>
      <c r="E60" s="2">
        <v>0.26932499999999998</v>
      </c>
      <c r="F60" s="2">
        <v>7.1655749999999996</v>
      </c>
      <c r="G60" s="2">
        <v>0.119475</v>
      </c>
      <c r="H60" s="2">
        <v>5.04E-2</v>
      </c>
      <c r="I60" s="2">
        <v>0.75127500000000003</v>
      </c>
      <c r="J60" s="2">
        <v>2.4779249999999999</v>
      </c>
      <c r="K60" s="2">
        <v>4.1399999999999999E-2</v>
      </c>
      <c r="L60" s="2">
        <v>5.4225000000000002E-2</v>
      </c>
      <c r="M60" s="2">
        <v>1.365075</v>
      </c>
      <c r="N60" s="14">
        <f t="shared" si="2"/>
        <v>17.294625</v>
      </c>
    </row>
    <row r="61" spans="1:14" x14ac:dyDescent="0.35">
      <c r="A61">
        <v>15</v>
      </c>
      <c r="B61" t="s">
        <v>15</v>
      </c>
      <c r="C61" s="4">
        <v>0.16694999999999999</v>
      </c>
      <c r="D61" s="2">
        <v>0</v>
      </c>
      <c r="E61" s="4">
        <v>4.4999999999999997E-3</v>
      </c>
      <c r="F61" s="4">
        <v>3.3524999999999999E-2</v>
      </c>
      <c r="G61" s="4">
        <v>1.0125E-2</v>
      </c>
      <c r="H61" s="4">
        <v>6.4350000000000004E-2</v>
      </c>
      <c r="I61" s="4">
        <v>2.0249999999999999E-3</v>
      </c>
      <c r="J61" s="4">
        <v>0.22589999999999999</v>
      </c>
      <c r="K61" s="4">
        <v>4.4999999999999999E-4</v>
      </c>
      <c r="L61" s="4">
        <v>6.7500000000000004E-4</v>
      </c>
      <c r="M61" s="4">
        <v>0.61695</v>
      </c>
      <c r="N61" s="14">
        <f t="shared" si="2"/>
        <v>1.1254499999999998</v>
      </c>
    </row>
  </sheetData>
  <conditionalFormatting sqref="A27:N41">
    <cfRule type="expression" dxfId="2" priority="3">
      <formula>MOD(ROW(),2)=0</formula>
    </cfRule>
  </conditionalFormatting>
  <conditionalFormatting sqref="A7:N21">
    <cfRule type="expression" dxfId="1" priority="2">
      <formula>MOD(ROW(),2)=0</formula>
    </cfRule>
  </conditionalFormatting>
  <conditionalFormatting sqref="A47:N61">
    <cfRule type="expression" dxfId="0" priority="1">
      <formula>MOD(ROW(),2)=0</formula>
    </cfRule>
  </conditionalFormatting>
  <pageMargins left="0.7" right="0.7" top="0.75" bottom="0.75" header="0.3" footer="0.3"/>
  <pageSetup paperSize="256" orientation="landscape" horizontalDpi="203" verticalDpi="203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Change</vt:lpstr>
      <vt:lpstr>Change_Persistence</vt:lpstr>
      <vt:lpstr>Change_Persistence!Print_Titles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India</dc:title>
  <dc:creator>James Toledano;reastman@clarku.edu</dc:creator>
  <cp:keywords>land change india</cp:keywords>
  <cp:lastModifiedBy>James Toledano</cp:lastModifiedBy>
  <dcterms:created xsi:type="dcterms:W3CDTF">2019-03-31T22:20:05Z</dcterms:created>
  <dcterms:modified xsi:type="dcterms:W3CDTF">2020-12-09T21:10:22Z</dcterms:modified>
</cp:coreProperties>
</file>